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LL\AppData\Roaming\VNPT Plugin\Files\FileTemp\"/>
    </mc:Choice>
  </mc:AlternateContent>
  <bookViews>
    <workbookView xWindow="-120" yWindow="-120" windowWidth="20730" windowHeight="11040" activeTab="3"/>
  </bookViews>
  <sheets>
    <sheet name="Quyet toan 2023" sheetId="1" r:id="rId1"/>
    <sheet name="Thuc hien 2024" sheetId="2" r:id="rId2"/>
    <sheet name="Du kien 2025" sheetId="3" r:id="rId3"/>
    <sheet name="Nhu cau 2,34" sheetId="4" r:id="rId4"/>
    <sheet name="Tiet kiem chi" sheetId="6" state="hidden" r:id="rId5"/>
  </sheets>
  <definedNames>
    <definedName name="loai_18" localSheetId="0">'Quyet toan 2023'!$A$1</definedName>
    <definedName name="loai_18_name" localSheetId="0">'Quyet toan 2023'!$A$3</definedName>
    <definedName name="loai_19_name" localSheetId="1">'Thuc hien 2024'!$A$3</definedName>
    <definedName name="loai_20" localSheetId="3">'Nhu cau 2,34'!$A$1</definedName>
    <definedName name="loai_20" localSheetId="4">'Tiet kiem chi'!$A$1</definedName>
    <definedName name="loai_20_name" localSheetId="3">'Nhu cau 2,34'!$A$3</definedName>
    <definedName name="loai_20_name" localSheetId="4">'Tiet kiem chi'!$A$3</definedName>
    <definedName name="loai_21" localSheetId="2">'Du kien 2025'!$S$1</definedName>
    <definedName name="loai_21_name" localSheetId="2">'Du kien 2025'!$A$3</definedName>
    <definedName name="_xlnm.Print_Area" localSheetId="2">'Du kien 2025'!$A$1:$T$29</definedName>
    <definedName name="_xlnm.Print_Area" localSheetId="3">'Nhu cau 2,34'!$A$1:$F$57</definedName>
    <definedName name="_xlnm.Print_Area" localSheetId="0">'Quyet toan 2023'!$A$1:$T$29</definedName>
    <definedName name="_xlnm.Print_Area" localSheetId="1">'Thuc hien 2024'!$A$1:$T$29</definedName>
    <definedName name="_xlnm.Print_Area" localSheetId="4">'Tiet kiem chi'!$A$1:$R$24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4" l="1"/>
  <c r="A2" i="3"/>
  <c r="A2" i="2"/>
  <c r="D32" i="4" l="1"/>
  <c r="E32" i="4"/>
  <c r="F32" i="4"/>
  <c r="C32" i="4"/>
  <c r="D24" i="4"/>
  <c r="E24" i="4"/>
  <c r="F24" i="4"/>
  <c r="C24" i="4"/>
  <c r="D16" i="4"/>
  <c r="E16" i="4"/>
  <c r="F16" i="4"/>
  <c r="C16" i="4"/>
  <c r="D8" i="4"/>
  <c r="E8" i="4"/>
  <c r="F8" i="4"/>
  <c r="C8" i="4"/>
  <c r="C7" i="4" s="1"/>
  <c r="C6" i="4" s="1"/>
  <c r="E14" i="3"/>
  <c r="D14" i="3"/>
  <c r="F14" i="3"/>
  <c r="G14" i="3"/>
  <c r="H14" i="3"/>
  <c r="I14" i="3"/>
  <c r="J14" i="3"/>
  <c r="K14" i="3"/>
  <c r="L14" i="3"/>
  <c r="M14" i="3"/>
  <c r="N14" i="3"/>
  <c r="O14" i="3"/>
  <c r="P14" i="3"/>
  <c r="Q14" i="3"/>
  <c r="R14" i="3"/>
  <c r="S14" i="3"/>
  <c r="T14" i="3"/>
  <c r="C14" i="3"/>
  <c r="D14" i="2"/>
  <c r="E14" i="2"/>
  <c r="F14" i="2"/>
  <c r="G14" i="2"/>
  <c r="H14" i="2"/>
  <c r="I14" i="2"/>
  <c r="J14" i="2"/>
  <c r="K14" i="2"/>
  <c r="L14" i="2"/>
  <c r="M14" i="2"/>
  <c r="N14" i="2"/>
  <c r="O14" i="2"/>
  <c r="P14" i="2"/>
  <c r="Q14" i="2"/>
  <c r="R14" i="2"/>
  <c r="S14" i="2"/>
  <c r="T14" i="2"/>
  <c r="C14" i="2"/>
  <c r="S13" i="1"/>
  <c r="C14" i="1"/>
  <c r="C13" i="1" s="1"/>
  <c r="D14" i="1"/>
  <c r="D13" i="1" s="1"/>
  <c r="E14" i="1"/>
  <c r="E13" i="1" s="1"/>
  <c r="F14" i="1"/>
  <c r="F13" i="1" s="1"/>
  <c r="G14" i="1"/>
  <c r="G13" i="1" s="1"/>
  <c r="H14" i="1"/>
  <c r="H13" i="1" s="1"/>
  <c r="I14" i="1"/>
  <c r="I13" i="1" s="1"/>
  <c r="J14" i="1"/>
  <c r="J13" i="1" s="1"/>
  <c r="K14" i="1"/>
  <c r="K13" i="1" s="1"/>
  <c r="L14" i="1"/>
  <c r="L13" i="1" s="1"/>
  <c r="M14" i="1"/>
  <c r="M13" i="1" s="1"/>
  <c r="N14" i="1"/>
  <c r="N13" i="1" s="1"/>
  <c r="O14" i="1"/>
  <c r="O13" i="1" s="1"/>
  <c r="P14" i="1"/>
  <c r="P13" i="1" s="1"/>
  <c r="Q14" i="1"/>
  <c r="Q13" i="1" s="1"/>
  <c r="R14" i="1"/>
  <c r="R13" i="1" s="1"/>
  <c r="S14" i="1"/>
  <c r="T14" i="1"/>
  <c r="T13" i="1" s="1"/>
  <c r="D7" i="4" l="1"/>
  <c r="D6" i="4" s="1"/>
  <c r="E7" i="4"/>
  <c r="E6" i="4" s="1"/>
  <c r="F7" i="4"/>
  <c r="F6" i="4" s="1"/>
  <c r="L8" i="6"/>
  <c r="M8" i="6" s="1"/>
  <c r="N8" i="6" s="1"/>
  <c r="B8" i="6"/>
  <c r="C8" i="6" s="1"/>
  <c r="D8" i="6" s="1"/>
  <c r="G8" i="6" s="1"/>
  <c r="H8" i="6" s="1"/>
  <c r="Q8" i="6" s="1"/>
  <c r="R8" i="6" s="1"/>
  <c r="I9" i="1"/>
  <c r="J9" i="1" s="1"/>
  <c r="K9" i="1" s="1"/>
  <c r="L9" i="1" s="1"/>
  <c r="M9" i="1" s="1"/>
  <c r="N9" i="1" s="1"/>
  <c r="O9" i="1" s="1"/>
  <c r="P9" i="1" s="1"/>
  <c r="Q9" i="1" s="1"/>
  <c r="R9" i="1" s="1"/>
  <c r="D9" i="1"/>
  <c r="I9" i="2"/>
  <c r="J9" i="2" s="1"/>
  <c r="K9" i="2" s="1"/>
  <c r="L9" i="2" s="1"/>
  <c r="M9" i="2" s="1"/>
  <c r="N9" i="2" s="1"/>
  <c r="O9" i="2" s="1"/>
  <c r="P9" i="2" s="1"/>
  <c r="Q9" i="2" s="1"/>
  <c r="R9" i="2" s="1"/>
  <c r="D9" i="2"/>
  <c r="I9" i="3"/>
  <c r="J9" i="3" s="1"/>
  <c r="K9" i="3" s="1"/>
  <c r="L9" i="3" s="1"/>
  <c r="M9" i="3" s="1"/>
  <c r="N9" i="3" s="1"/>
  <c r="O9" i="3" s="1"/>
  <c r="P9" i="3" s="1"/>
  <c r="Q9" i="3" s="1"/>
  <c r="R9" i="3" s="1"/>
  <c r="D9" i="3"/>
  <c r="I8" i="6" l="1"/>
</calcChain>
</file>

<file path=xl/sharedStrings.xml><?xml version="1.0" encoding="utf-8"?>
<sst xmlns="http://schemas.openxmlformats.org/spreadsheetml/2006/main" count="262" uniqueCount="130">
  <si>
    <t>Đơn vị: Triệu đồng</t>
  </si>
  <si>
    <t>STT</t>
  </si>
  <si>
    <t>NỘI DUNG</t>
  </si>
  <si>
    <t>TỔNG CỘNG</t>
  </si>
  <si>
    <t>MỨC LƯƠNG THEO NGẠCH, BẬC, CHỨC VỤ</t>
  </si>
  <si>
    <t>Trong đó</t>
  </si>
  <si>
    <t>PHỤ CẤP KHU VỰC</t>
  </si>
  <si>
    <t>PHỤ CẤP CHỨC VỤ</t>
  </si>
  <si>
    <t>PHỤ CẤP TN VƯỢT KHUNG</t>
  </si>
  <si>
    <t>PHỤ CẤP ƯU ĐÃI NGÀNH</t>
  </si>
  <si>
    <t>PHỤ CẤP THU HÚT</t>
  </si>
  <si>
    <t>PHỤ CẤP CÔNG VỤ</t>
  </si>
  <si>
    <t>PHỤ CẤP THÂM NIÊN NGHỀ</t>
  </si>
  <si>
    <t>I</t>
  </si>
  <si>
    <t>KHU VỰC HCSN, ĐẢNG, ĐOÀN THỂ</t>
  </si>
  <si>
    <t>II</t>
  </si>
  <si>
    <t>TM. ỦY BAN NHÂN DÂN TỈNH, THÀNH PHỐ...</t>
  </si>
  <si>
    <t>CHỦ TỊCH</t>
  </si>
  <si>
    <t>(Ký tên, đóng dấu)</t>
  </si>
  <si>
    <t>UBND tỉnh, thành phố:………….</t>
  </si>
  <si>
    <t>Đơn vị: triệu đồng</t>
  </si>
  <si>
    <t>TỔNG NHU CẦU KINH PHÍ TĂNG THÊM ĐỂ THỰC HIỆN CCTL</t>
  </si>
  <si>
    <t>PHỤ CẤP THÂM NIÊN VƯỢT KHUNG</t>
  </si>
  <si>
    <t>Trong đó:</t>
  </si>
  <si>
    <t xml:space="preserve">Sự nghiệp giáo dục - đào tạo </t>
  </si>
  <si>
    <t xml:space="preserve">- Giáo dục: </t>
  </si>
  <si>
    <t>- Đào tạo</t>
  </si>
  <si>
    <t>PHỤ CẤP CÔNG TÁC ĐẢNG</t>
  </si>
  <si>
    <t>PHỤ CẤP CÔNG TÁC LÂU NĂM</t>
  </si>
  <si>
    <t>PHỤ CẤP KHÁC</t>
  </si>
  <si>
    <t>2</t>
  </si>
  <si>
    <t>7= 8 +...+17</t>
  </si>
  <si>
    <t>5=6+7+18</t>
  </si>
  <si>
    <t>TỔNG CÁC KHOẢN PHỤ CẤP, TRỢ CẤP (1)</t>
  </si>
  <si>
    <t>(2) Mức đóng BHXH là 17,5%, BHYT là 3%, BHTN là 1%, KPCĐ là 2%.</t>
  </si>
  <si>
    <t>CHỦ TỊCH ỦY BAN NHÂN DÂN TỈNH, THÀNH PHỐ</t>
  </si>
  <si>
    <t>(Ký tên, đóng dấu)</t>
  </si>
  <si>
    <r>
      <t>Ghi chú:</t>
    </r>
    <r>
      <rPr>
        <i/>
        <sz val="12"/>
        <rFont val="Times New Roman"/>
        <family val="1"/>
        <charset val="163"/>
      </rPr>
      <t xml:space="preserve"> 
</t>
    </r>
  </si>
  <si>
    <t>(1) Chỉ tính các khoản phụ cấp do Trung ương quy định, không kể tiền lương làm việc vào ban đêm, làm thêm giờ, phụ cấp theo mức tuyệt đối</t>
  </si>
  <si>
    <t>CÁC KHOẢN ĐÓNG GÓP, BHXH, BHYT, KPCĐ, BHTN (2)</t>
  </si>
  <si>
    <t>Nhu cầu thực hiện một số loại phụ cấp, trợ cấp theo quy định</t>
  </si>
  <si>
    <t>CÁC KHOẢN ĐÓNG GÓP, BHXH, BHYT, KPCĐ,BHTN (2)</t>
  </si>
  <si>
    <t>TỔNG CỘNG (I+II+III+IV+V+VI)</t>
  </si>
  <si>
    <t>HỆ SỐ LƯƠNG, PHỤ CẤP BÌNH QUÂN</t>
  </si>
  <si>
    <t xml:space="preserve"> HỆ SỐ LƯƠNG, NGẠCH, BẬC BÌNH QUÂN</t>
  </si>
  <si>
    <t>HỆ SỐ PHỤ CẤP BÌNH QUÂN</t>
  </si>
  <si>
    <t>HỆ SỐ LƯƠNG, NGẠCH, BẬC BÌNH QUÂN</t>
  </si>
  <si>
    <t>THỰC HIỆN NĂM 2024</t>
  </si>
  <si>
    <t>DỰ TOÁN NĂM 2025</t>
  </si>
  <si>
    <t>TỔNG SỐ ĐỐI TƯỢNG CÓ MẶT ĐẾN 01/7/2023</t>
  </si>
  <si>
    <t>BIÊN CHẾ ĐƯỢC CẤP CÓ THẨM QUYỀN GIAO HOẶC PHÊ DUYỆT NĂM 2023</t>
  </si>
  <si>
    <t>19=6/4/12/((1,49+1,8)/2)</t>
  </si>
  <si>
    <t>20=7/4/12/((1,49+1,8)/2)</t>
  </si>
  <si>
    <t>QUỸ TIỀN LƯƠNG, PHỤ CẤP, TRỢ CẤP NĂM 2023</t>
  </si>
  <si>
    <t>BIÊN CHẾ ĐƯỢC CẤP CÓ THẨM QUYỀN GIAO HOẶC PHÊ DUYỆT NĂM 2024</t>
  </si>
  <si>
    <t>TỔNG SỐ ĐỐI TƯỢNG CÓ MẶT ĐẾN 01/7/2024</t>
  </si>
  <si>
    <t>QUỸ TIỀN LƯƠNG, PHỤ CẤP, TRỢ CẤP NĂM 2024</t>
  </si>
  <si>
    <t>19=6/4/12/(1,8+2,34)/2</t>
  </si>
  <si>
    <t>20=7/4/12/(1,8+2,34)/2</t>
  </si>
  <si>
    <t>TỔNG SỐ ĐỐI TƯỢNG CÓ MẶT ĐẾN 01/7/2025</t>
  </si>
  <si>
    <t>BIÊN CHẾ ĐƯỢC CẤP CÓ THẨM QUYỀN GIAO HOẶC PHÊ DUYỆT NĂM 2025</t>
  </si>
  <si>
    <t>19=6/4/12/2,34</t>
  </si>
  <si>
    <t>20=7/4/12/2,34</t>
  </si>
  <si>
    <t>(3) Không bao gồm các đơn vị tự bảo đảm chi thường xuyên và chi đầu tư, đơn vị tự bảo đảm chi thường xuyên.</t>
  </si>
  <si>
    <t>Nhu cầu kinh phí tăng thêm để thực hiện CCTL đến mức lương cơ sở 2,34 tr đ/tháng</t>
  </si>
  <si>
    <t>Nhu cầu kinh phí tăng thêm để thực hiện NĐ 24/2023/NĐ-CP đã thẩm định</t>
  </si>
  <si>
    <t>Nhu cầu kinh phí tăng thêm để thực hiện NĐ 73/2024/NĐ-CP đã thẩm định</t>
  </si>
  <si>
    <t>……., ngày…… tháng……năm 2025</t>
  </si>
  <si>
    <t xml:space="preserve">Kinh phí tăng/giảm do điều chỉnh số lượng cán bộ, công chức cấp xã; mức khoán phụ cấp đối với người hoạt động không chuyên trách ở cấp xã theo Nghị định số 33/2023/NĐ-CP của Chính phủ </t>
  </si>
  <si>
    <t>Nhu cầu kinh phí chi trả chế độ cho các đối tượng nghỉ việc do sắp xếp bộ máy theo Nghị định số 178/2024/NĐ-CP, số 67/2025/NĐ-CP</t>
  </si>
  <si>
    <t>Nhu cầu kinh phí chi trả chế độ cho các đối tượng không tái cử, tái bổ nhiệm và cán bộ thôi việc, nghỉ hưu theo nguyện vọng theoNghị định số 177/2024/NĐ-CP</t>
  </si>
  <si>
    <t>QUỸ TIỀN LƯƠNG, PHỤ CẤP, TRỢ CẤP NĂM 2025 THEO TIỀN LƯƠNG 2,34</t>
  </si>
  <si>
    <t>Đối tượng giao năm 2025</t>
  </si>
  <si>
    <t>Cấp tỉnh</t>
  </si>
  <si>
    <t>Cấp huyện</t>
  </si>
  <si>
    <t>Cấp xã</t>
  </si>
  <si>
    <t>Tổng</t>
  </si>
  <si>
    <t>Tiền lương, phụ cấp, các khoản đóng góp, tiền thưởng</t>
  </si>
  <si>
    <t xml:space="preserve">Ghi chú: </t>
  </si>
  <si>
    <t>Nội dung</t>
  </si>
  <si>
    <t>5=6+7+8</t>
  </si>
  <si>
    <t>Bao gồm</t>
  </si>
  <si>
    <t>Tiết kiệm chi NSNN năm 2025
(*)</t>
  </si>
  <si>
    <t>Tiết kiệm chi NSNN năm 2026
(*)</t>
  </si>
  <si>
    <t>(*) Tiết kiệm chi tính theo thời gian thực tế nghỉ</t>
  </si>
  <si>
    <t>Chi khác (**)</t>
  </si>
  <si>
    <t>(**) Các khoản chi khác như: chi thu nhập tăng thêm, …</t>
  </si>
  <si>
    <t>Đối tượng nghỉ do sắp xếp bộ máy</t>
  </si>
  <si>
    <t xml:space="preserve">Chi hoạt động </t>
  </si>
  <si>
    <t>Chi hoạt động</t>
  </si>
  <si>
    <t>Nhu cầu kinh phí chi trả chế độ cho các đối tượng tinh giản biên chế theo Nghị định số 29/2023/NĐ-CP ngày 03/6/2023, Nghị định số 154/2025/NĐ-CP ngày 15/6/2025</t>
  </si>
  <si>
    <t>a</t>
  </si>
  <si>
    <t>b</t>
  </si>
  <si>
    <t>Nhu cầu CCTL</t>
  </si>
  <si>
    <t>Quỹ tiền thưởng</t>
  </si>
  <si>
    <t>CHÊNH LỆCH ƯỚC THỰC HIỆN VÀ DT 2025</t>
  </si>
  <si>
    <t>ƯỚC THỰC HIỆN NĂM 2025 (1)</t>
  </si>
  <si>
    <t>Các loại phụ cấp, trợ cấp khác (chi Tiết) (2):</t>
  </si>
  <si>
    <t>(2) Địa phương kê khai chi Tiết từng loại phụ cấp, trợ cấp khác và nhu cầu tương ứng</t>
  </si>
  <si>
    <t>(3) Số liệu báo cáo được tổng hợp từ các địa phương trước sắp xếp</t>
  </si>
  <si>
    <t>(1) Xác định trên cơ sở tổng hợp đầy đủ các chính sách</t>
  </si>
  <si>
    <t>Thực hiện 6 tháng đầu năm 2025</t>
  </si>
  <si>
    <t>Ước thực hiện 6 tháng cuối năm 2025</t>
  </si>
  <si>
    <t>10=11+12+13</t>
  </si>
  <si>
    <t>Năm 2026</t>
  </si>
  <si>
    <t>15=16+17+18</t>
  </si>
  <si>
    <t>Biểu số 02a</t>
  </si>
  <si>
    <t>Biểu số 02b</t>
  </si>
  <si>
    <t>Biểu số 02c</t>
  </si>
  <si>
    <t>Biểu số 02d</t>
  </si>
  <si>
    <t>Biểu số 02e</t>
  </si>
  <si>
    <r>
      <t xml:space="preserve">KINH PHÍ TIẾT KIỆM CHI NSNN DO THỰC HIỆN SẮP XẾP, TỔ CHỨC BỘ MÁY, XÂY DỰNG CHÍNH QUYỀN ĐỊA PHƯƠNG 02 CẤP
</t>
    </r>
    <r>
      <rPr>
        <i/>
        <sz val="12"/>
        <color rgb="FF000000"/>
        <rFont val="Times New Roman"/>
        <family val="1"/>
      </rPr>
      <t>(Kèm theo Thông tư số 56/2025/TT-BTC ngày 25 tháng 6 năm 2025 của Bộ trưởng Bộ Tài chính)</t>
    </r>
  </si>
  <si>
    <t>Đơn vị tính: triệu đồng</t>
  </si>
  <si>
    <t xml:space="preserve">BÁO CÁO QUỸ LƯƠNG, PHỤ CẤP, TRỢ CẤP THỰC HIỆN NĂM 2024
</t>
  </si>
  <si>
    <t xml:space="preserve">BÁO CÁO QUỸ LƯƠNG, PHỤ CẤP, TRỢ CẤP DỰ KIẾN NĂM 2025
</t>
  </si>
  <si>
    <t xml:space="preserve">BÁO CÁO QUỸ LƯƠNG, PHỤ CẤP, TRỢ CẤP THEO SỐ LIỆU QUYẾT TOÁN NĂM 2023 LĨNH VỰC GD (GD-ĐT, DẠY NGHỀ)
</t>
  </si>
  <si>
    <t>- Giáo dục</t>
  </si>
  <si>
    <t>- GDNN</t>
  </si>
  <si>
    <t>(Kèm theo Công văn số 3798/BGDĐT-KHTC ngày 08/7/2025 của Bộ Giáo dục và Đào tạo)</t>
  </si>
  <si>
    <t>Trường Mầm non Tân Đoàn</t>
  </si>
  <si>
    <t>Trường Mầm non Tràng Phái</t>
  </si>
  <si>
    <t>Trường Mầm non Tân Thành</t>
  </si>
  <si>
    <t xml:space="preserve">Tân Đoàn, ngày……tháng 7 năm 2025     </t>
  </si>
  <si>
    <t xml:space="preserve">                   Tân Đoàn, ngày……tháng 7 năm 2025     </t>
  </si>
  <si>
    <t>Trường Tiểu học và THCS Tân Đoàn</t>
  </si>
  <si>
    <t>Trường Tiểu học và THCS Tràng Phái</t>
  </si>
  <si>
    <t>Trường Tiểu học Tân Thành</t>
  </si>
  <si>
    <t>Trường THCS Tân Thành</t>
  </si>
  <si>
    <t xml:space="preserve">NHU CẦU THỰC HIỆN TIỀN LƯƠNG ĐẾN MỨC LƯƠNG CƠ SỞ 2,34 TRIỆU ĐỒNG NĂM 2024 VÀ DỰ KIẾN NHU CẦU NĂM 2025 LĨNH VỰC GD-ĐT, DẠY NGHỀ
</t>
  </si>
  <si>
    <t>UBND XÃ TÂN ĐOÀN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</si>
</sst>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0_);_(* \(#,##0.000\);_(* &quot;-&quot;??_);_(@_)"/>
    <numFmt numFmtId="165" formatCode="_(* #,##0.000_);_(* \(#,##0.000\);_(* &quot;-&quot;???_);_(@_)"/>
    <numFmt numFmtId="166" formatCode="_(* #,##0.0_);_(* \(#,##0.0\);_(* &quot;-&quot;??_);_(@_)"/>
    <numFmt numFmtId="167" formatCode="0.0"/>
  </numFmts>
  <fonts count="28">
    <font>
      <sz val="11"/>
      <color theme="1"/>
      <name val="Calibri"/>
      <family val="2"/>
      <charset val="163"/>
      <scheme val="minor"/>
    </font>
    <font>
      <sz val="11"/>
      <color theme="1"/>
      <name val="Times New Roman"/>
      <family val="1"/>
    </font>
    <font>
      <sz val="8"/>
      <color rgb="FF000000"/>
      <name val="Times New Roman"/>
      <family val="1"/>
    </font>
    <font>
      <b/>
      <sz val="8"/>
      <color rgb="FF000000"/>
      <name val="Times New Roman"/>
      <family val="1"/>
    </font>
    <font>
      <sz val="10"/>
      <color rgb="FF000000"/>
      <name val="Times New Roman"/>
      <family val="1"/>
    </font>
    <font>
      <sz val="13"/>
      <name val=".VnTime"/>
      <family val="2"/>
    </font>
    <font>
      <sz val="12"/>
      <name val="Times New Roman"/>
      <family val="1"/>
    </font>
    <font>
      <sz val="12"/>
      <name val=".VnArial Narrow"/>
      <family val="2"/>
    </font>
    <font>
      <b/>
      <sz val="12"/>
      <color rgb="FF000000"/>
      <name val="Times New Roman"/>
      <family val="1"/>
    </font>
    <font>
      <sz val="12"/>
      <color theme="1"/>
      <name val="Times New Roman"/>
      <family val="1"/>
    </font>
    <font>
      <i/>
      <sz val="12"/>
      <color rgb="FF000000"/>
      <name val="Times New Roman"/>
      <family val="1"/>
    </font>
    <font>
      <sz val="12"/>
      <color rgb="FF000000"/>
      <name val="Times New Roman"/>
      <family val="1"/>
    </font>
    <font>
      <sz val="12"/>
      <name val="Times New Roman"/>
      <family val="1"/>
      <charset val="163"/>
    </font>
    <font>
      <b/>
      <sz val="12"/>
      <name val="Times New Roman"/>
      <family val="1"/>
      <charset val="163"/>
    </font>
    <font>
      <i/>
      <sz val="12"/>
      <name val="Times New Roman"/>
      <family val="1"/>
      <charset val="163"/>
    </font>
    <font>
      <sz val="14"/>
      <name val="Times New Roman"/>
      <family val="1"/>
    </font>
    <font>
      <b/>
      <sz val="12"/>
      <color theme="1"/>
      <name val="Times New Roman"/>
      <family val="1"/>
    </font>
    <font>
      <b/>
      <i/>
      <sz val="12"/>
      <color rgb="FF000000"/>
      <name val="Times New Roman"/>
      <family val="1"/>
    </font>
    <font>
      <b/>
      <sz val="11"/>
      <name val="Times New Roman"/>
      <family val="1"/>
    </font>
    <font>
      <b/>
      <sz val="12"/>
      <name val="Times New Roman"/>
      <family val="1"/>
    </font>
    <font>
      <b/>
      <sz val="10"/>
      <name val="Times New Roman"/>
      <family val="1"/>
    </font>
    <font>
      <i/>
      <sz val="12"/>
      <name val="Times New Roman"/>
      <family val="1"/>
    </font>
    <font>
      <sz val="10"/>
      <name val="Times New Roman"/>
      <family val="1"/>
      <charset val="163"/>
    </font>
    <font>
      <b/>
      <i/>
      <sz val="12"/>
      <name val="Times New Roman"/>
      <family val="1"/>
      <charset val="163"/>
    </font>
    <font>
      <i/>
      <sz val="13"/>
      <name val="Times New Roman"/>
      <family val="1"/>
      <charset val="163"/>
    </font>
    <font>
      <i/>
      <sz val="13"/>
      <name val="Times New Roman"/>
      <family val="1"/>
    </font>
    <font>
      <sz val="11"/>
      <color theme="1"/>
      <name val="Calibri"/>
      <family val="2"/>
      <charset val="163"/>
      <scheme val="minor"/>
    </font>
    <font>
      <b/>
      <sz val="8"/>
      <color theme="1"/>
      <name val="PingFang"/>
      <family val="2"/>
    </font>
  </fonts>
  <fills count="3">
    <fill>
      <patternFill patternType="none"/>
    </fill>
    <fill>
      <patternFill patternType="gray125"/>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rgb="FF000000"/>
      </top>
      <bottom style="hair">
        <color indexed="64"/>
      </bottom>
      <diagonal/>
    </border>
    <border>
      <left style="thin">
        <color indexed="64"/>
      </left>
      <right style="medium">
        <color rgb="FF000000"/>
      </right>
      <top style="thin">
        <color rgb="FF000000"/>
      </top>
      <bottom style="hair">
        <color indexed="64"/>
      </bottom>
      <diagonal/>
    </border>
    <border>
      <left style="thin">
        <color indexed="64"/>
      </left>
      <right style="medium">
        <color rgb="FF000000"/>
      </right>
      <top style="hair">
        <color indexed="64"/>
      </top>
      <bottom style="hair">
        <color indexed="64"/>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rgb="FF000000"/>
      </top>
      <bottom style="hair">
        <color indexed="64"/>
      </bottom>
      <diagonal/>
    </border>
    <border>
      <left style="medium">
        <color rgb="FF000000"/>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medium">
        <color rgb="FF000000"/>
      </bottom>
      <diagonal/>
    </border>
    <border>
      <left/>
      <right/>
      <top style="medium">
        <color rgb="FF000000"/>
      </top>
      <bottom style="medium">
        <color rgb="FF000000"/>
      </bottom>
      <diagonal/>
    </border>
    <border>
      <left style="thin">
        <color indexed="64"/>
      </left>
      <right style="thin">
        <color indexed="64"/>
      </right>
      <top/>
      <bottom style="hair">
        <color indexed="64"/>
      </bottom>
      <diagonal/>
    </border>
    <border>
      <left style="thin">
        <color indexed="64"/>
      </left>
      <right style="medium">
        <color rgb="FF000000"/>
      </right>
      <top/>
      <bottom style="hair">
        <color indexed="64"/>
      </bottom>
      <diagonal/>
    </border>
  </borders>
  <cellStyleXfs count="6">
    <xf numFmtId="0" fontId="0" fillId="0" borderId="0"/>
    <xf numFmtId="0" fontId="5" fillId="0" borderId="0"/>
    <xf numFmtId="0" fontId="15" fillId="0" borderId="0"/>
    <xf numFmtId="0" fontId="7" fillId="0" borderId="0"/>
    <xf numFmtId="0" fontId="5" fillId="0" borderId="0"/>
    <xf numFmtId="43" fontId="26" fillId="0" borderId="0" applyFont="0" applyFill="0" applyBorder="0" applyAlignment="0" applyProtection="0"/>
  </cellStyleXfs>
  <cellXfs count="145">
    <xf numFmtId="0" fontId="0" fillId="0" borderId="0" xfId="0"/>
    <xf numFmtId="0" fontId="1" fillId="0" borderId="0" xfId="0" applyFont="1"/>
    <xf numFmtId="0" fontId="4" fillId="0" borderId="0" xfId="0" applyFont="1" applyAlignment="1">
      <alignment horizontal="left" wrapText="1"/>
    </xf>
    <xf numFmtId="0" fontId="4" fillId="2" borderId="0" xfId="0" applyFont="1" applyFill="1" applyAlignment="1">
      <alignment vertical="top"/>
    </xf>
    <xf numFmtId="0" fontId="1" fillId="0" borderId="0" xfId="0" applyFont="1" applyAlignment="1">
      <alignment vertical="center"/>
    </xf>
    <xf numFmtId="0" fontId="8" fillId="0" borderId="0" xfId="0" applyFont="1" applyAlignment="1">
      <alignment horizontal="left"/>
    </xf>
    <xf numFmtId="0" fontId="9" fillId="0" borderId="0" xfId="0" applyFont="1"/>
    <xf numFmtId="0" fontId="10" fillId="0" borderId="0" xfId="0" applyFont="1" applyAlignment="1">
      <alignment horizontal="right" wrapText="1"/>
    </xf>
    <xf numFmtId="0" fontId="10" fillId="0" borderId="0" xfId="0" applyFont="1" applyAlignment="1">
      <alignment horizontal="right"/>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0" xfId="0" applyFont="1" applyAlignment="1">
      <alignment vertical="center"/>
    </xf>
    <xf numFmtId="0" fontId="11" fillId="2" borderId="0" xfId="0" applyFont="1" applyFill="1" applyAlignment="1">
      <alignment horizontal="center" vertical="top" wrapText="1"/>
    </xf>
    <xf numFmtId="0" fontId="11" fillId="2" borderId="0" xfId="0" applyFont="1" applyFill="1" applyAlignment="1">
      <alignment vertical="top" wrapText="1"/>
    </xf>
    <xf numFmtId="0" fontId="11" fillId="0" borderId="0" xfId="0" applyFont="1" applyAlignment="1">
      <alignment horizontal="left"/>
    </xf>
    <xf numFmtId="0" fontId="11" fillId="0" borderId="0" xfId="0" applyFont="1" applyAlignment="1">
      <alignment horizontal="left" wrapText="1"/>
    </xf>
    <xf numFmtId="0" fontId="10" fillId="2" borderId="0" xfId="0" applyFont="1" applyFill="1" applyAlignment="1">
      <alignment horizontal="center" vertical="top"/>
    </xf>
    <xf numFmtId="0" fontId="8" fillId="2" borderId="0" xfId="0" applyFont="1" applyFill="1" applyAlignment="1">
      <alignment horizontal="center" vertical="top"/>
    </xf>
    <xf numFmtId="0" fontId="3" fillId="2" borderId="12" xfId="0" applyFont="1" applyFill="1" applyBorder="1" applyAlignment="1">
      <alignment vertical="top" wrapText="1"/>
    </xf>
    <xf numFmtId="0" fontId="16" fillId="0" borderId="0" xfId="0" applyFont="1" applyAlignment="1">
      <alignment vertical="center"/>
    </xf>
    <xf numFmtId="49" fontId="18" fillId="0" borderId="13" xfId="0" applyNumberFormat="1" applyFont="1" applyBorder="1" applyAlignment="1">
      <alignment horizontal="center" vertical="center"/>
    </xf>
    <xf numFmtId="0" fontId="2" fillId="2" borderId="13" xfId="0" applyFont="1" applyFill="1" applyBorder="1" applyAlignment="1">
      <alignment horizontal="center" vertical="top" wrapText="1"/>
    </xf>
    <xf numFmtId="0" fontId="2" fillId="2" borderId="14" xfId="0" applyFont="1" applyFill="1" applyBorder="1" applyAlignment="1">
      <alignment horizontal="center" vertical="top" wrapText="1"/>
    </xf>
    <xf numFmtId="49" fontId="20" fillId="0" borderId="12" xfId="0" applyNumberFormat="1" applyFont="1" applyBorder="1" applyAlignment="1">
      <alignment horizontal="left" vertical="center"/>
    </xf>
    <xf numFmtId="0" fontId="2" fillId="2" borderId="12" xfId="0" applyFont="1" applyFill="1" applyBorder="1" applyAlignment="1">
      <alignment horizontal="center" vertical="top" wrapText="1"/>
    </xf>
    <xf numFmtId="0" fontId="2" fillId="2" borderId="15" xfId="0" applyFont="1" applyFill="1" applyBorder="1" applyAlignment="1">
      <alignment horizontal="center" vertical="top" wrapText="1"/>
    </xf>
    <xf numFmtId="49" fontId="21" fillId="0" borderId="12" xfId="0" applyNumberFormat="1" applyFont="1" applyBorder="1" applyAlignment="1">
      <alignment horizontal="left" vertical="center"/>
    </xf>
    <xf numFmtId="49" fontId="6" fillId="0" borderId="12" xfId="0" applyNumberFormat="1" applyFont="1" applyBorder="1" applyAlignment="1">
      <alignment vertical="center"/>
    </xf>
    <xf numFmtId="49" fontId="6" fillId="0" borderId="12" xfId="0" quotePrefix="1" applyNumberFormat="1" applyFont="1" applyBorder="1" applyAlignment="1">
      <alignment vertical="center" wrapText="1"/>
    </xf>
    <xf numFmtId="0" fontId="2" fillId="2" borderId="16" xfId="0" applyFont="1" applyFill="1" applyBorder="1" applyAlignment="1">
      <alignment horizontal="center" vertical="top" wrapText="1"/>
    </xf>
    <xf numFmtId="0" fontId="2" fillId="2" borderId="17" xfId="0" applyFont="1" applyFill="1" applyBorder="1" applyAlignment="1">
      <alignment vertical="top"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1" fillId="2" borderId="0" xfId="0" applyFont="1" applyFill="1" applyAlignment="1">
      <alignment vertical="top" wrapText="1"/>
    </xf>
    <xf numFmtId="0" fontId="22" fillId="0" borderId="1" xfId="3" applyFont="1" applyBorder="1" applyAlignment="1">
      <alignment horizontal="center" vertical="center"/>
    </xf>
    <xf numFmtId="49" fontId="22" fillId="0" borderId="1" xfId="3" applyNumberFormat="1" applyFont="1" applyBorder="1" applyAlignment="1">
      <alignment horizontal="center" vertical="center"/>
    </xf>
    <xf numFmtId="0" fontId="22" fillId="0" borderId="1" xfId="3" quotePrefix="1" applyFont="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12" xfId="0" applyFont="1" applyFill="1" applyBorder="1" applyAlignment="1">
      <alignment vertical="top" wrapText="1"/>
    </xf>
    <xf numFmtId="0" fontId="14" fillId="0" borderId="0" xfId="3" applyFont="1" applyAlignment="1">
      <alignment vertical="center"/>
    </xf>
    <xf numFmtId="0" fontId="23" fillId="0" borderId="0" xfId="3" applyFont="1" applyAlignment="1">
      <alignment vertical="center" wrapText="1"/>
    </xf>
    <xf numFmtId="0" fontId="14" fillId="0" borderId="0" xfId="3" applyFont="1" applyAlignment="1">
      <alignment horizontal="left" vertical="center"/>
    </xf>
    <xf numFmtId="0" fontId="14" fillId="0" borderId="0" xfId="3" quotePrefix="1" applyFont="1" applyAlignment="1">
      <alignment vertical="center" wrapText="1"/>
    </xf>
    <xf numFmtId="0" fontId="24" fillId="0" borderId="0" xfId="4"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vertical="center"/>
    </xf>
    <xf numFmtId="0" fontId="14" fillId="0" borderId="0" xfId="3" applyFont="1" applyAlignment="1">
      <alignment vertical="center" wrapText="1"/>
    </xf>
    <xf numFmtId="0" fontId="23" fillId="0" borderId="0" xfId="3" applyFont="1" applyAlignment="1">
      <alignment horizontal="left" vertical="center"/>
    </xf>
    <xf numFmtId="0" fontId="14" fillId="0" borderId="0" xfId="3" applyFont="1" applyAlignment="1">
      <alignment horizontal="center" vertical="center"/>
    </xf>
    <xf numFmtId="0" fontId="8" fillId="2" borderId="19" xfId="0" applyFont="1" applyFill="1" applyBorder="1" applyAlignment="1">
      <alignment horizontal="center" vertical="top" wrapText="1"/>
    </xf>
    <xf numFmtId="0" fontId="8" fillId="2" borderId="11" xfId="0" applyFont="1" applyFill="1" applyBorder="1" applyAlignment="1">
      <alignment vertical="top" wrapText="1"/>
    </xf>
    <xf numFmtId="0" fontId="8" fillId="2" borderId="21" xfId="0" applyFont="1" applyFill="1" applyBorder="1" applyAlignment="1">
      <alignment horizontal="center" vertical="top" wrapText="1"/>
    </xf>
    <xf numFmtId="0" fontId="11" fillId="2" borderId="12" xfId="0" applyFont="1" applyFill="1" applyBorder="1" applyAlignment="1">
      <alignment vertical="top" wrapText="1"/>
    </xf>
    <xf numFmtId="0" fontId="11" fillId="2" borderId="22" xfId="0" applyFont="1" applyFill="1" applyBorder="1" applyAlignment="1">
      <alignment vertical="top" wrapText="1"/>
    </xf>
    <xf numFmtId="0" fontId="11" fillId="2" borderId="21" xfId="0" applyFont="1" applyFill="1" applyBorder="1" applyAlignment="1">
      <alignment horizontal="center" vertical="top" wrapText="1"/>
    </xf>
    <xf numFmtId="0" fontId="11" fillId="2" borderId="24" xfId="0" applyFont="1" applyFill="1" applyBorder="1" applyAlignment="1">
      <alignment vertical="top" wrapText="1"/>
    </xf>
    <xf numFmtId="0" fontId="11" fillId="2" borderId="25" xfId="0" applyFont="1" applyFill="1" applyBorder="1" applyAlignment="1">
      <alignment vertical="top" wrapText="1"/>
    </xf>
    <xf numFmtId="0" fontId="9" fillId="0" borderId="0" xfId="0" applyFont="1" applyAlignment="1">
      <alignment vertical="center" wrapText="1"/>
    </xf>
    <xf numFmtId="0" fontId="8" fillId="2" borderId="9" xfId="0" applyFont="1" applyFill="1" applyBorder="1" applyAlignment="1">
      <alignment horizontal="center" vertical="center" wrapText="1"/>
    </xf>
    <xf numFmtId="0" fontId="22" fillId="0" borderId="26" xfId="3" applyFont="1" applyBorder="1" applyAlignment="1">
      <alignment horizontal="center" vertical="center"/>
    </xf>
    <xf numFmtId="0" fontId="6" fillId="0" borderId="27" xfId="0" applyFont="1" applyBorder="1" applyAlignment="1">
      <alignment horizontal="center" vertical="center"/>
    </xf>
    <xf numFmtId="0" fontId="19" fillId="0" borderId="28" xfId="0" applyFont="1" applyBorder="1" applyAlignment="1">
      <alignment horizontal="center" vertical="center"/>
    </xf>
    <xf numFmtId="0" fontId="6" fillId="0" borderId="28" xfId="0" applyFont="1" applyBorder="1" applyAlignment="1">
      <alignment horizontal="center" vertical="center"/>
    </xf>
    <xf numFmtId="0" fontId="6" fillId="0" borderId="28" xfId="0" applyFont="1" applyBorder="1" applyAlignment="1">
      <alignment horizontal="center" vertical="center" wrapText="1"/>
    </xf>
    <xf numFmtId="0" fontId="8" fillId="0" borderId="12" xfId="0" applyFont="1" applyBorder="1" applyAlignment="1">
      <alignment vertical="top" wrapText="1"/>
    </xf>
    <xf numFmtId="0" fontId="6" fillId="0" borderId="16" xfId="0" applyFont="1" applyBorder="1" applyAlignment="1">
      <alignment horizontal="center" vertical="center"/>
    </xf>
    <xf numFmtId="49" fontId="21" fillId="0" borderId="17" xfId="0" applyNumberFormat="1" applyFont="1" applyBorder="1" applyAlignment="1">
      <alignment vertical="center"/>
    </xf>
    <xf numFmtId="0" fontId="6" fillId="0" borderId="12" xfId="1" applyFont="1" applyBorder="1" applyAlignment="1">
      <alignment vertical="top" wrapText="1"/>
    </xf>
    <xf numFmtId="0" fontId="11" fillId="0" borderId="21" xfId="0" applyFont="1" applyBorder="1" applyAlignment="1">
      <alignment horizontal="center" vertical="top" wrapText="1"/>
    </xf>
    <xf numFmtId="0" fontId="11" fillId="2" borderId="23" xfId="0" applyFont="1" applyFill="1" applyBorder="1" applyAlignment="1">
      <alignment horizontal="center" vertical="top" wrapText="1"/>
    </xf>
    <xf numFmtId="0" fontId="11" fillId="0" borderId="29" xfId="0" applyFont="1" applyBorder="1" applyAlignment="1">
      <alignment horizontal="center" vertical="top" wrapText="1"/>
    </xf>
    <xf numFmtId="0" fontId="6" fillId="0" borderId="30" xfId="1" applyFont="1" applyBorder="1" applyAlignment="1">
      <alignment vertical="top" wrapText="1"/>
    </xf>
    <xf numFmtId="0" fontId="11" fillId="2" borderId="30" xfId="0" applyFont="1" applyFill="1" applyBorder="1" applyAlignment="1">
      <alignment vertical="top" wrapText="1"/>
    </xf>
    <xf numFmtId="0" fontId="11" fillId="2" borderId="31" xfId="0" applyFont="1" applyFill="1" applyBorder="1" applyAlignment="1">
      <alignment vertical="top" wrapText="1"/>
    </xf>
    <xf numFmtId="0" fontId="4" fillId="2" borderId="1"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0" borderId="0" xfId="0" applyFont="1" applyAlignment="1">
      <alignment horizontal="right"/>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0" xfId="0" applyFont="1" applyAlignment="1">
      <alignment horizontal="left"/>
    </xf>
    <xf numFmtId="0" fontId="25" fillId="0" borderId="0" xfId="0" applyFont="1" applyAlignment="1">
      <alignment vertical="center" wrapText="1"/>
    </xf>
    <xf numFmtId="0" fontId="25" fillId="0" borderId="0" xfId="0" applyFont="1" applyAlignment="1">
      <alignment horizontal="center" vertical="center" wrapText="1"/>
    </xf>
    <xf numFmtId="49" fontId="19" fillId="0" borderId="12" xfId="0" quotePrefix="1" applyNumberFormat="1" applyFont="1" applyBorder="1" applyAlignment="1">
      <alignment vertical="center" wrapText="1"/>
    </xf>
    <xf numFmtId="2" fontId="11" fillId="2" borderId="22" xfId="0" applyNumberFormat="1" applyFont="1" applyFill="1" applyBorder="1" applyAlignment="1">
      <alignment vertical="top" wrapText="1"/>
    </xf>
    <xf numFmtId="0" fontId="3" fillId="2" borderId="12" xfId="0" applyFont="1" applyFill="1" applyBorder="1" applyAlignment="1">
      <alignment horizontal="center" vertical="top" wrapText="1"/>
    </xf>
    <xf numFmtId="0" fontId="19" fillId="0" borderId="28" xfId="0" applyFont="1" applyBorder="1" applyAlignment="1">
      <alignment horizontal="center" vertical="center" wrapText="1"/>
    </xf>
    <xf numFmtId="49" fontId="19" fillId="0" borderId="12" xfId="0" applyNumberFormat="1" applyFont="1" applyBorder="1" applyAlignment="1">
      <alignment vertical="center"/>
    </xf>
    <xf numFmtId="0" fontId="27" fillId="0" borderId="12" xfId="0" applyFont="1" applyBorder="1" applyAlignment="1">
      <alignment horizontal="right" vertical="top" wrapText="1"/>
    </xf>
    <xf numFmtId="0" fontId="3" fillId="2" borderId="12" xfId="0" applyFont="1" applyFill="1" applyBorder="1" applyAlignment="1">
      <alignment horizontal="right" vertical="top" wrapText="1"/>
    </xf>
    <xf numFmtId="0" fontId="3" fillId="2" borderId="46" xfId="0" applyFont="1" applyFill="1" applyBorder="1" applyAlignment="1">
      <alignment horizontal="right" vertical="top" wrapText="1"/>
    </xf>
    <xf numFmtId="0" fontId="2" fillId="2" borderId="46" xfId="0" applyFont="1" applyFill="1" applyBorder="1" applyAlignment="1">
      <alignment horizontal="right" vertical="top" wrapText="1"/>
    </xf>
    <xf numFmtId="0" fontId="2" fillId="2" borderId="12" xfId="0" applyFont="1" applyFill="1" applyBorder="1" applyAlignment="1">
      <alignment horizontal="right" vertical="top" wrapText="1"/>
    </xf>
    <xf numFmtId="164" fontId="3" fillId="2" borderId="12" xfId="5" applyNumberFormat="1" applyFont="1" applyFill="1" applyBorder="1" applyAlignment="1">
      <alignment horizontal="right" vertical="top" wrapText="1"/>
    </xf>
    <xf numFmtId="164" fontId="27" fillId="0" borderId="12" xfId="5" applyNumberFormat="1" applyFont="1" applyBorder="1" applyAlignment="1">
      <alignment horizontal="right" vertical="top" wrapText="1"/>
    </xf>
    <xf numFmtId="164" fontId="2" fillId="2" borderId="46" xfId="5" applyNumberFormat="1" applyFont="1" applyFill="1" applyBorder="1" applyAlignment="1">
      <alignment horizontal="right" vertical="top" wrapText="1"/>
    </xf>
    <xf numFmtId="164" fontId="2" fillId="2" borderId="47" xfId="5" applyNumberFormat="1" applyFont="1" applyFill="1" applyBorder="1" applyAlignment="1">
      <alignment horizontal="right" vertical="top" wrapText="1"/>
    </xf>
    <xf numFmtId="164" fontId="2" fillId="2" borderId="12" xfId="5" applyNumberFormat="1" applyFont="1" applyFill="1" applyBorder="1" applyAlignment="1">
      <alignment horizontal="right" vertical="top" wrapText="1"/>
    </xf>
    <xf numFmtId="164" fontId="2" fillId="2" borderId="15" xfId="5" applyNumberFormat="1" applyFont="1" applyFill="1" applyBorder="1" applyAlignment="1">
      <alignment horizontal="right" vertical="top" wrapText="1"/>
    </xf>
    <xf numFmtId="165" fontId="2" fillId="2" borderId="12" xfId="0" applyNumberFormat="1" applyFont="1" applyFill="1" applyBorder="1" applyAlignment="1">
      <alignment horizontal="center" vertical="top" wrapText="1"/>
    </xf>
    <xf numFmtId="43" fontId="8" fillId="2" borderId="12" xfId="5" applyFont="1" applyFill="1" applyBorder="1" applyAlignment="1">
      <alignment vertical="top" wrapText="1"/>
    </xf>
    <xf numFmtId="43" fontId="8" fillId="2" borderId="12" xfId="0" applyNumberFormat="1" applyFont="1" applyFill="1" applyBorder="1" applyAlignment="1">
      <alignment vertical="top" wrapText="1"/>
    </xf>
    <xf numFmtId="43" fontId="8" fillId="2" borderId="11" xfId="5" applyFont="1" applyFill="1" applyBorder="1" applyAlignment="1">
      <alignment vertical="top" wrapText="1"/>
    </xf>
    <xf numFmtId="166" fontId="11" fillId="2" borderId="12" xfId="5" applyNumberFormat="1" applyFont="1" applyFill="1" applyBorder="1" applyAlignment="1">
      <alignment vertical="top" wrapText="1"/>
    </xf>
    <xf numFmtId="166" fontId="11" fillId="2" borderId="22" xfId="5" applyNumberFormat="1" applyFont="1" applyFill="1" applyBorder="1" applyAlignment="1">
      <alignment vertical="top" wrapText="1"/>
    </xf>
    <xf numFmtId="167" fontId="11" fillId="2" borderId="12" xfId="0" applyNumberFormat="1" applyFont="1" applyFill="1" applyBorder="1" applyAlignment="1">
      <alignment vertical="top" wrapText="1"/>
    </xf>
    <xf numFmtId="164" fontId="3" fillId="2" borderId="22" xfId="5" applyNumberFormat="1" applyFont="1" applyFill="1" applyBorder="1" applyAlignment="1">
      <alignment horizontal="right" vertical="top" wrapText="1"/>
    </xf>
    <xf numFmtId="0" fontId="14" fillId="0" borderId="0" xfId="3" applyFont="1" applyAlignment="1">
      <alignment horizontal="center"/>
    </xf>
    <xf numFmtId="0" fontId="8" fillId="0" borderId="0" xfId="0" applyFont="1" applyAlignment="1">
      <alignment horizontal="left"/>
    </xf>
    <xf numFmtId="0" fontId="14" fillId="0" borderId="0" xfId="3" applyFont="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8" fillId="0" borderId="9" xfId="0" applyFont="1" applyBorder="1" applyAlignment="1">
      <alignment horizontal="center" vertical="center" wrapText="1"/>
    </xf>
    <xf numFmtId="0" fontId="11" fillId="2" borderId="0" xfId="0" applyFont="1" applyFill="1" applyAlignment="1">
      <alignment vertical="top" wrapText="1"/>
    </xf>
    <xf numFmtId="0" fontId="14" fillId="0" borderId="0" xfId="3" applyFont="1" applyAlignment="1">
      <alignment horizontal="left"/>
    </xf>
    <xf numFmtId="0" fontId="8" fillId="2" borderId="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0" fillId="0" borderId="39" xfId="0" applyBorder="1"/>
    <xf numFmtId="0" fontId="0" fillId="0" borderId="33" xfId="0" applyBorder="1"/>
    <xf numFmtId="0" fontId="8" fillId="2" borderId="34"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5" xfId="0" applyFont="1" applyFill="1" applyBorder="1" applyAlignment="1">
      <alignment horizontal="center" vertical="center" wrapText="1"/>
    </xf>
  </cellXfs>
  <cellStyles count="6">
    <cellStyle name="Comma" xfId="5" builtinId="3"/>
    <cellStyle name="Normal" xfId="0" builtinId="0"/>
    <cellStyle name="Normal 2" xfId="3"/>
    <cellStyle name="Normal 2 2" xfId="2"/>
    <cellStyle name="Normal_Bieu so 2(DPsua)" xfId="1"/>
    <cellStyle name="Normal_Bieu so 2(DPsua)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408856</xdr:colOff>
      <xdr:row>2</xdr:row>
      <xdr:rowOff>58408</xdr:rowOff>
    </xdr:from>
    <xdr:to>
      <xdr:col>1</xdr:col>
      <xdr:colOff>449292</xdr:colOff>
      <xdr:row>2</xdr:row>
      <xdr:rowOff>58408</xdr:rowOff>
    </xdr:to>
    <xdr:cxnSp macro="">
      <xdr:nvCxnSpPr>
        <xdr:cNvPr id="3" name="Straight Connector 2"/>
        <xdr:cNvCxnSpPr/>
      </xdr:nvCxnSpPr>
      <xdr:spPr>
        <a:xfrm>
          <a:off x="408856" y="444800"/>
          <a:ext cx="6919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456070</xdr:colOff>
      <xdr:row>2</xdr:row>
      <xdr:rowOff>24216</xdr:rowOff>
    </xdr:from>
    <xdr:to>
      <xdr:col>1</xdr:col>
      <xdr:colOff>387457</xdr:colOff>
      <xdr:row>2</xdr:row>
      <xdr:rowOff>24216</xdr:rowOff>
    </xdr:to>
    <xdr:cxnSp macro="">
      <xdr:nvCxnSpPr>
        <xdr:cNvPr id="3" name="Straight Connector 2"/>
        <xdr:cNvCxnSpPr/>
      </xdr:nvCxnSpPr>
      <xdr:spPr>
        <a:xfrm>
          <a:off x="456070" y="411674"/>
          <a:ext cx="5852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507700</xdr:colOff>
      <xdr:row>2</xdr:row>
      <xdr:rowOff>40436</xdr:rowOff>
    </xdr:from>
    <xdr:to>
      <xdr:col>1</xdr:col>
      <xdr:colOff>543643</xdr:colOff>
      <xdr:row>2</xdr:row>
      <xdr:rowOff>40436</xdr:rowOff>
    </xdr:to>
    <xdr:cxnSp macro="">
      <xdr:nvCxnSpPr>
        <xdr:cNvPr id="3" name="Straight Connector 2"/>
        <xdr:cNvCxnSpPr/>
      </xdr:nvCxnSpPr>
      <xdr:spPr>
        <a:xfrm>
          <a:off x="507700" y="426828"/>
          <a:ext cx="6874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521804</xdr:colOff>
      <xdr:row>2</xdr:row>
      <xdr:rowOff>20706</xdr:rowOff>
    </xdr:from>
    <xdr:to>
      <xdr:col>1</xdr:col>
      <xdr:colOff>542511</xdr:colOff>
      <xdr:row>2</xdr:row>
      <xdr:rowOff>20706</xdr:rowOff>
    </xdr:to>
    <xdr:cxnSp macro="">
      <xdr:nvCxnSpPr>
        <xdr:cNvPr id="3" name="Straight Connector 2"/>
        <xdr:cNvCxnSpPr/>
      </xdr:nvCxnSpPr>
      <xdr:spPr>
        <a:xfrm>
          <a:off x="521804" y="438978"/>
          <a:ext cx="6750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zoomScale="106" zoomScaleNormal="106" zoomScaleSheetLayoutView="98" workbookViewId="0">
      <selection activeCell="B6" sqref="B6:B8"/>
    </sheetView>
  </sheetViews>
  <sheetFormatPr defaultColWidth="9.1328125" defaultRowHeight="13.9"/>
  <cols>
    <col min="1" max="1" width="9.1328125" style="1"/>
    <col min="2" max="2" width="39.1328125" style="1" customWidth="1"/>
    <col min="3" max="3" width="12.86328125" style="1" customWidth="1"/>
    <col min="4" max="4" width="11.1328125" style="1" customWidth="1"/>
    <col min="5" max="5" width="10.265625" style="1" customWidth="1"/>
    <col min="6" max="6" width="9.59765625" style="1" customWidth="1"/>
    <col min="7" max="16" width="9.1328125" style="1"/>
    <col min="17" max="17" width="8.73046875" style="1" customWidth="1"/>
    <col min="18" max="18" width="12.86328125" style="1" customWidth="1"/>
    <col min="19" max="19" width="11" style="1" customWidth="1"/>
    <col min="20" max="20" width="13.1328125" style="1" customWidth="1"/>
    <col min="21" max="16384" width="9.1328125" style="1"/>
  </cols>
  <sheetData>
    <row r="1" spans="1:24" s="6" customFormat="1" ht="15.4">
      <c r="S1" s="5" t="s">
        <v>106</v>
      </c>
    </row>
    <row r="2" spans="1:24" s="6" customFormat="1" ht="15.4">
      <c r="A2" s="114" t="s">
        <v>129</v>
      </c>
      <c r="B2" s="114"/>
    </row>
    <row r="3" spans="1:24" s="6" customFormat="1" ht="36" customHeight="1">
      <c r="A3" s="118" t="s">
        <v>115</v>
      </c>
      <c r="B3" s="119"/>
      <c r="C3" s="119"/>
      <c r="D3" s="119"/>
      <c r="E3" s="119"/>
      <c r="F3" s="119"/>
      <c r="G3" s="119"/>
      <c r="H3" s="119"/>
      <c r="I3" s="119"/>
      <c r="J3" s="119"/>
      <c r="K3" s="119"/>
      <c r="L3" s="119"/>
      <c r="M3" s="119"/>
      <c r="N3" s="119"/>
      <c r="O3" s="119"/>
      <c r="P3" s="119"/>
      <c r="Q3" s="119"/>
      <c r="R3" s="119"/>
      <c r="S3" s="119"/>
      <c r="T3" s="119"/>
    </row>
    <row r="4" spans="1:24" s="6" customFormat="1" ht="17.25" customHeight="1" thickBot="1">
      <c r="A4" s="125"/>
      <c r="B4" s="125"/>
      <c r="C4" s="125"/>
      <c r="D4" s="125"/>
      <c r="E4" s="125"/>
      <c r="F4" s="125"/>
      <c r="G4" s="125"/>
      <c r="H4" s="125"/>
      <c r="I4" s="125"/>
      <c r="J4" s="125"/>
      <c r="K4" s="125"/>
      <c r="L4" s="125"/>
      <c r="M4" s="125"/>
      <c r="N4" s="125"/>
      <c r="O4" s="125"/>
      <c r="P4" s="125"/>
      <c r="Q4" s="125"/>
      <c r="R4" s="125"/>
      <c r="S4" s="125"/>
      <c r="T4" s="125"/>
      <c r="U4" s="87"/>
      <c r="V4" s="87"/>
      <c r="W4" s="87"/>
      <c r="X4" s="87"/>
    </row>
    <row r="5" spans="1:24" s="6" customFormat="1" ht="17.25" customHeight="1" thickBot="1">
      <c r="A5" s="88"/>
      <c r="B5" s="88"/>
      <c r="C5" s="88"/>
      <c r="D5" s="88"/>
      <c r="E5" s="88"/>
      <c r="F5" s="88"/>
      <c r="G5" s="88"/>
      <c r="H5" s="88"/>
      <c r="I5" s="88"/>
      <c r="J5" s="88"/>
      <c r="K5" s="88"/>
      <c r="L5" s="88"/>
      <c r="M5" s="88"/>
      <c r="N5" s="88"/>
      <c r="O5" s="88"/>
      <c r="P5" s="88"/>
      <c r="Q5" s="126" t="s">
        <v>112</v>
      </c>
      <c r="R5" s="126"/>
      <c r="S5" s="126"/>
      <c r="T5" s="126"/>
      <c r="U5" s="87"/>
      <c r="V5" s="87"/>
      <c r="W5" s="87"/>
      <c r="X5" s="87"/>
    </row>
    <row r="6" spans="1:24" s="19" customFormat="1" ht="38.25" customHeight="1">
      <c r="A6" s="120" t="s">
        <v>1</v>
      </c>
      <c r="B6" s="122" t="s">
        <v>2</v>
      </c>
      <c r="C6" s="122" t="s">
        <v>50</v>
      </c>
      <c r="D6" s="122" t="s">
        <v>49</v>
      </c>
      <c r="E6" s="122" t="s">
        <v>53</v>
      </c>
      <c r="F6" s="122"/>
      <c r="G6" s="122"/>
      <c r="H6" s="122"/>
      <c r="I6" s="122"/>
      <c r="J6" s="122"/>
      <c r="K6" s="122"/>
      <c r="L6" s="122"/>
      <c r="M6" s="122"/>
      <c r="N6" s="122"/>
      <c r="O6" s="122"/>
      <c r="P6" s="122"/>
      <c r="Q6" s="122"/>
      <c r="R6" s="122"/>
      <c r="S6" s="122" t="s">
        <v>43</v>
      </c>
      <c r="T6" s="123"/>
    </row>
    <row r="7" spans="1:24" s="19" customFormat="1" ht="15.95" customHeight="1">
      <c r="A7" s="121"/>
      <c r="B7" s="116"/>
      <c r="C7" s="116"/>
      <c r="D7" s="116"/>
      <c r="E7" s="116" t="s">
        <v>3</v>
      </c>
      <c r="F7" s="116" t="s">
        <v>4</v>
      </c>
      <c r="G7" s="116" t="s">
        <v>33</v>
      </c>
      <c r="H7" s="124" t="s">
        <v>5</v>
      </c>
      <c r="I7" s="124"/>
      <c r="J7" s="124"/>
      <c r="K7" s="124"/>
      <c r="L7" s="124"/>
      <c r="M7" s="124"/>
      <c r="N7" s="124"/>
      <c r="O7" s="124"/>
      <c r="P7" s="124"/>
      <c r="Q7" s="124"/>
      <c r="R7" s="116" t="s">
        <v>41</v>
      </c>
      <c r="S7" s="116" t="s">
        <v>46</v>
      </c>
      <c r="T7" s="117" t="s">
        <v>45</v>
      </c>
    </row>
    <row r="8" spans="1:24" s="19" customFormat="1" ht="114.75" customHeight="1">
      <c r="A8" s="121"/>
      <c r="B8" s="116"/>
      <c r="C8" s="116"/>
      <c r="D8" s="116"/>
      <c r="E8" s="116"/>
      <c r="F8" s="116"/>
      <c r="G8" s="116"/>
      <c r="H8" s="59" t="s">
        <v>6</v>
      </c>
      <c r="I8" s="59" t="s">
        <v>7</v>
      </c>
      <c r="J8" s="59" t="s">
        <v>8</v>
      </c>
      <c r="K8" s="59" t="s">
        <v>9</v>
      </c>
      <c r="L8" s="59" t="s">
        <v>10</v>
      </c>
      <c r="M8" s="59" t="s">
        <v>28</v>
      </c>
      <c r="N8" s="59" t="s">
        <v>11</v>
      </c>
      <c r="O8" s="59" t="s">
        <v>27</v>
      </c>
      <c r="P8" s="59" t="s">
        <v>12</v>
      </c>
      <c r="Q8" s="59" t="s">
        <v>29</v>
      </c>
      <c r="R8" s="116"/>
      <c r="S8" s="116"/>
      <c r="T8" s="117"/>
    </row>
    <row r="9" spans="1:24" s="4" customFormat="1" ht="20.25">
      <c r="A9" s="60">
        <v>1</v>
      </c>
      <c r="B9" s="35" t="s">
        <v>30</v>
      </c>
      <c r="C9" s="34">
        <v>3</v>
      </c>
      <c r="D9" s="34">
        <f>C9+1</f>
        <v>4</v>
      </c>
      <c r="E9" s="34" t="s">
        <v>32</v>
      </c>
      <c r="F9" s="34">
        <v>6</v>
      </c>
      <c r="G9" s="36" t="s">
        <v>31</v>
      </c>
      <c r="H9" s="34">
        <v>8</v>
      </c>
      <c r="I9" s="34">
        <f t="shared" ref="I9:R9" si="0">H9+1</f>
        <v>9</v>
      </c>
      <c r="J9" s="34">
        <f t="shared" si="0"/>
        <v>10</v>
      </c>
      <c r="K9" s="34">
        <f t="shared" si="0"/>
        <v>11</v>
      </c>
      <c r="L9" s="34">
        <f t="shared" si="0"/>
        <v>12</v>
      </c>
      <c r="M9" s="34">
        <f t="shared" si="0"/>
        <v>13</v>
      </c>
      <c r="N9" s="34">
        <f t="shared" si="0"/>
        <v>14</v>
      </c>
      <c r="O9" s="34">
        <f t="shared" si="0"/>
        <v>15</v>
      </c>
      <c r="P9" s="34">
        <f t="shared" si="0"/>
        <v>16</v>
      </c>
      <c r="Q9" s="34">
        <f t="shared" si="0"/>
        <v>17</v>
      </c>
      <c r="R9" s="34">
        <f t="shared" si="0"/>
        <v>18</v>
      </c>
      <c r="S9" s="37" t="s">
        <v>51</v>
      </c>
      <c r="T9" s="38" t="s">
        <v>52</v>
      </c>
    </row>
    <row r="10" spans="1:24" ht="15.4">
      <c r="A10" s="61"/>
      <c r="B10" s="20" t="s">
        <v>42</v>
      </c>
      <c r="C10" s="21"/>
      <c r="D10" s="21"/>
      <c r="E10" s="21"/>
      <c r="F10" s="21"/>
      <c r="G10" s="21"/>
      <c r="H10" s="21"/>
      <c r="I10" s="21"/>
      <c r="J10" s="21"/>
      <c r="K10" s="21"/>
      <c r="L10" s="21"/>
      <c r="M10" s="21"/>
      <c r="N10" s="21"/>
      <c r="O10" s="21"/>
      <c r="P10" s="21"/>
      <c r="Q10" s="21"/>
      <c r="R10" s="21"/>
      <c r="S10" s="21"/>
      <c r="T10" s="22"/>
    </row>
    <row r="11" spans="1:24" ht="15">
      <c r="A11" s="62" t="s">
        <v>13</v>
      </c>
      <c r="B11" s="23" t="s">
        <v>14</v>
      </c>
      <c r="C11" s="24"/>
      <c r="D11" s="24"/>
      <c r="E11" s="24"/>
      <c r="F11" s="24"/>
      <c r="G11" s="24"/>
      <c r="H11" s="24"/>
      <c r="I11" s="24"/>
      <c r="J11" s="24"/>
      <c r="K11" s="24"/>
      <c r="L11" s="24"/>
      <c r="M11" s="24"/>
      <c r="N11" s="24"/>
      <c r="O11" s="24"/>
      <c r="P11" s="24"/>
      <c r="Q11" s="24"/>
      <c r="R11" s="24"/>
      <c r="S11" s="24"/>
      <c r="T11" s="25"/>
    </row>
    <row r="12" spans="1:24" ht="15.4">
      <c r="A12" s="63"/>
      <c r="B12" s="26" t="s">
        <v>23</v>
      </c>
      <c r="C12" s="18"/>
      <c r="D12" s="24"/>
      <c r="E12" s="24"/>
      <c r="F12" s="24"/>
      <c r="G12" s="24"/>
      <c r="H12" s="24"/>
      <c r="I12" s="24"/>
      <c r="J12" s="24"/>
      <c r="K12" s="24"/>
      <c r="L12" s="24"/>
      <c r="M12" s="24"/>
      <c r="N12" s="24"/>
      <c r="O12" s="24"/>
      <c r="P12" s="24"/>
      <c r="Q12" s="24"/>
      <c r="R12" s="24"/>
      <c r="S12" s="24"/>
      <c r="T12" s="25"/>
    </row>
    <row r="13" spans="1:24" ht="15">
      <c r="A13" s="92">
        <v>1</v>
      </c>
      <c r="B13" s="93" t="s">
        <v>24</v>
      </c>
      <c r="C13" s="91">
        <f>C14</f>
        <v>179</v>
      </c>
      <c r="D13" s="91">
        <f t="shared" ref="D13:T13" si="1">D14</f>
        <v>196</v>
      </c>
      <c r="E13" s="99">
        <f t="shared" si="1"/>
        <v>25887.923429696002</v>
      </c>
      <c r="F13" s="99">
        <f t="shared" si="1"/>
        <v>13391.045700000002</v>
      </c>
      <c r="G13" s="99">
        <f t="shared" si="1"/>
        <v>8809.0084936000003</v>
      </c>
      <c r="H13" s="99">
        <f t="shared" si="1"/>
        <v>1042.8150000000001</v>
      </c>
      <c r="I13" s="99">
        <f t="shared" si="1"/>
        <v>298.98099999999999</v>
      </c>
      <c r="J13" s="99">
        <f t="shared" si="1"/>
        <v>7.0156799999999997</v>
      </c>
      <c r="K13" s="99">
        <f t="shared" si="1"/>
        <v>5557.4635400000016</v>
      </c>
      <c r="L13" s="99">
        <f t="shared" si="1"/>
        <v>0</v>
      </c>
      <c r="M13" s="99">
        <f t="shared" si="1"/>
        <v>0</v>
      </c>
      <c r="N13" s="99">
        <f t="shared" si="1"/>
        <v>0</v>
      </c>
      <c r="O13" s="99">
        <f t="shared" si="1"/>
        <v>0</v>
      </c>
      <c r="P13" s="99">
        <f t="shared" si="1"/>
        <v>1831.9132736000001</v>
      </c>
      <c r="Q13" s="99">
        <f t="shared" si="1"/>
        <v>70.819999999999993</v>
      </c>
      <c r="R13" s="99">
        <f t="shared" si="1"/>
        <v>3687.8692360959999</v>
      </c>
      <c r="S13" s="99">
        <f t="shared" si="1"/>
        <v>30.167301731372159</v>
      </c>
      <c r="T13" s="112">
        <f t="shared" si="1"/>
        <v>19.795977371463771</v>
      </c>
    </row>
    <row r="14" spans="1:24" ht="15">
      <c r="A14" s="92"/>
      <c r="B14" s="89" t="s">
        <v>116</v>
      </c>
      <c r="C14" s="91">
        <f>SUM(C15:C21)</f>
        <v>179</v>
      </c>
      <c r="D14" s="91">
        <f t="shared" ref="D14:T14" si="2">SUM(D15:D21)</f>
        <v>196</v>
      </c>
      <c r="E14" s="99">
        <f t="shared" si="2"/>
        <v>25887.923429696002</v>
      </c>
      <c r="F14" s="99">
        <f t="shared" si="2"/>
        <v>13391.045700000002</v>
      </c>
      <c r="G14" s="99">
        <f t="shared" si="2"/>
        <v>8809.0084936000003</v>
      </c>
      <c r="H14" s="99">
        <f t="shared" si="2"/>
        <v>1042.8150000000001</v>
      </c>
      <c r="I14" s="99">
        <f t="shared" si="2"/>
        <v>298.98099999999999</v>
      </c>
      <c r="J14" s="99">
        <f t="shared" si="2"/>
        <v>7.0156799999999997</v>
      </c>
      <c r="K14" s="99">
        <f t="shared" si="2"/>
        <v>5557.4635400000016</v>
      </c>
      <c r="L14" s="99">
        <f t="shared" si="2"/>
        <v>0</v>
      </c>
      <c r="M14" s="99">
        <f t="shared" si="2"/>
        <v>0</v>
      </c>
      <c r="N14" s="99">
        <f t="shared" si="2"/>
        <v>0</v>
      </c>
      <c r="O14" s="99">
        <f t="shared" si="2"/>
        <v>0</v>
      </c>
      <c r="P14" s="99">
        <f t="shared" si="2"/>
        <v>1831.9132736000001</v>
      </c>
      <c r="Q14" s="99">
        <f t="shared" si="2"/>
        <v>70.819999999999993</v>
      </c>
      <c r="R14" s="99">
        <f t="shared" si="2"/>
        <v>3687.8692360959999</v>
      </c>
      <c r="S14" s="99">
        <f t="shared" si="2"/>
        <v>30.167301731372159</v>
      </c>
      <c r="T14" s="112">
        <f t="shared" si="2"/>
        <v>19.795977371463771</v>
      </c>
    </row>
    <row r="15" spans="1:24" ht="15.4">
      <c r="A15" s="64">
        <v>1</v>
      </c>
      <c r="B15" s="28" t="s">
        <v>119</v>
      </c>
      <c r="C15" s="91">
        <v>21</v>
      </c>
      <c r="D15" s="24">
        <v>27</v>
      </c>
      <c r="E15" s="103">
        <v>2624.0140000000001</v>
      </c>
      <c r="F15" s="103">
        <v>1388.6079999999999</v>
      </c>
      <c r="G15" s="103">
        <v>855.76199999999994</v>
      </c>
      <c r="H15" s="103">
        <v>114.027</v>
      </c>
      <c r="I15" s="103">
        <v>37.235999999999997</v>
      </c>
      <c r="J15" s="103">
        <v>0</v>
      </c>
      <c r="K15" s="103">
        <v>582.18200000000002</v>
      </c>
      <c r="L15" s="103">
        <v>0</v>
      </c>
      <c r="M15" s="103">
        <v>0</v>
      </c>
      <c r="N15" s="103">
        <v>0</v>
      </c>
      <c r="O15" s="103">
        <v>0</v>
      </c>
      <c r="P15" s="103">
        <v>120.523</v>
      </c>
      <c r="Q15" s="103">
        <v>1.794</v>
      </c>
      <c r="R15" s="103">
        <v>379.64400000000001</v>
      </c>
      <c r="S15" s="103">
        <v>1.83155006858711</v>
      </c>
      <c r="T15" s="104">
        <v>1.1287353592909199</v>
      </c>
    </row>
    <row r="16" spans="1:24" ht="15.4">
      <c r="A16" s="64">
        <v>2</v>
      </c>
      <c r="B16" s="28" t="s">
        <v>120</v>
      </c>
      <c r="C16" s="91">
        <v>25</v>
      </c>
      <c r="D16" s="24">
        <v>31</v>
      </c>
      <c r="E16" s="103">
        <v>3033.3009999999999</v>
      </c>
      <c r="F16" s="103">
        <v>1610.364</v>
      </c>
      <c r="G16" s="103">
        <v>970.2700000000001</v>
      </c>
      <c r="H16" s="103">
        <v>132.87299999999999</v>
      </c>
      <c r="I16" s="103">
        <v>40.463999999999999</v>
      </c>
      <c r="J16" s="103">
        <v>0</v>
      </c>
      <c r="K16" s="103">
        <v>662.34100000000001</v>
      </c>
      <c r="L16" s="103">
        <v>0</v>
      </c>
      <c r="M16" s="103">
        <v>0</v>
      </c>
      <c r="N16" s="103">
        <v>0</v>
      </c>
      <c r="O16" s="103">
        <v>0</v>
      </c>
      <c r="P16" s="103">
        <v>132.61799999999999</v>
      </c>
      <c r="Q16" s="103">
        <v>1.974</v>
      </c>
      <c r="R16" s="103">
        <v>452.66699999999997</v>
      </c>
      <c r="S16" s="103">
        <v>2.6315717227179136</v>
      </c>
      <c r="T16" s="104">
        <v>1.5855639441775338</v>
      </c>
    </row>
    <row r="17" spans="1:21" ht="15.4">
      <c r="A17" s="64">
        <v>3</v>
      </c>
      <c r="B17" s="28" t="s">
        <v>121</v>
      </c>
      <c r="C17" s="91">
        <v>19</v>
      </c>
      <c r="D17" s="24">
        <v>27</v>
      </c>
      <c r="E17" s="103">
        <v>2880.0329976960002</v>
      </c>
      <c r="F17" s="103">
        <v>1504.0408000000004</v>
      </c>
      <c r="G17" s="103">
        <v>975.53599360000021</v>
      </c>
      <c r="H17" s="103">
        <v>126.36000000000003</v>
      </c>
      <c r="I17" s="103">
        <v>45.360000000000007</v>
      </c>
      <c r="J17" s="103">
        <v>7.0156799999999997</v>
      </c>
      <c r="K17" s="103">
        <v>649.1478400000002</v>
      </c>
      <c r="L17" s="103">
        <v>0</v>
      </c>
      <c r="M17" s="103">
        <v>0</v>
      </c>
      <c r="N17" s="103">
        <v>0</v>
      </c>
      <c r="O17" s="103">
        <v>0</v>
      </c>
      <c r="P17" s="103">
        <v>147.65247360000001</v>
      </c>
      <c r="Q17" s="103">
        <v>0</v>
      </c>
      <c r="R17" s="103">
        <v>400.45620409599979</v>
      </c>
      <c r="S17" s="103">
        <v>2.8219460392510043</v>
      </c>
      <c r="T17" s="104">
        <v>1.8303425899658528</v>
      </c>
    </row>
    <row r="18" spans="1:21" ht="15.4">
      <c r="A18" s="64">
        <v>4</v>
      </c>
      <c r="B18" s="28" t="s">
        <v>124</v>
      </c>
      <c r="C18" s="91">
        <v>28</v>
      </c>
      <c r="D18" s="24">
        <v>25</v>
      </c>
      <c r="E18" s="103">
        <v>4155.5190000000002</v>
      </c>
      <c r="F18" s="103">
        <v>2068.8125</v>
      </c>
      <c r="G18" s="103">
        <v>1473.3215</v>
      </c>
      <c r="H18" s="103">
        <v>152.613</v>
      </c>
      <c r="I18" s="103">
        <v>44.148000000000003</v>
      </c>
      <c r="J18" s="103"/>
      <c r="K18" s="103">
        <v>868.90949999999998</v>
      </c>
      <c r="L18" s="103"/>
      <c r="M18" s="103"/>
      <c r="N18" s="103"/>
      <c r="O18" s="103"/>
      <c r="P18" s="103">
        <v>400.28899999999999</v>
      </c>
      <c r="Q18" s="103">
        <v>7.3620000000000001</v>
      </c>
      <c r="R18" s="103">
        <v>613.38499999999999</v>
      </c>
      <c r="S18" s="103">
        <v>4.0308871093445564</v>
      </c>
      <c r="T18" s="104">
        <v>2.8706287506819423</v>
      </c>
    </row>
    <row r="19" spans="1:21" ht="15.4">
      <c r="A19" s="64">
        <v>5</v>
      </c>
      <c r="B19" s="28" t="s">
        <v>125</v>
      </c>
      <c r="C19" s="91">
        <v>34</v>
      </c>
      <c r="D19" s="24">
        <v>32</v>
      </c>
      <c r="E19" s="103">
        <v>4835.1660000000011</v>
      </c>
      <c r="F19" s="103">
        <v>2543.7530000000002</v>
      </c>
      <c r="G19" s="103">
        <v>1635.3130000000001</v>
      </c>
      <c r="H19" s="103">
        <v>186.45</v>
      </c>
      <c r="I19" s="103">
        <v>46.531999999999996</v>
      </c>
      <c r="J19" s="103">
        <v>0</v>
      </c>
      <c r="K19" s="103">
        <v>985.21</v>
      </c>
      <c r="L19" s="103">
        <v>0</v>
      </c>
      <c r="M19" s="103">
        <v>0</v>
      </c>
      <c r="N19" s="103">
        <v>0</v>
      </c>
      <c r="O19" s="103">
        <v>0</v>
      </c>
      <c r="P19" s="103">
        <v>391.13900000000001</v>
      </c>
      <c r="Q19" s="103">
        <v>25.981999999999999</v>
      </c>
      <c r="R19" s="103">
        <v>656.1</v>
      </c>
      <c r="S19" s="103">
        <v>10.897066888020834</v>
      </c>
      <c r="T19" s="104">
        <v>7.0054424088541669</v>
      </c>
    </row>
    <row r="20" spans="1:21" ht="15.4">
      <c r="A20" s="64">
        <v>6</v>
      </c>
      <c r="B20" s="28" t="s">
        <v>126</v>
      </c>
      <c r="C20" s="91">
        <v>31</v>
      </c>
      <c r="D20" s="24">
        <v>34</v>
      </c>
      <c r="E20" s="103">
        <v>5376.3154320000012</v>
      </c>
      <c r="F20" s="103">
        <v>2756.7144000000003</v>
      </c>
      <c r="G20" s="103">
        <v>1886.1539999999998</v>
      </c>
      <c r="H20" s="103">
        <v>213.83999999999992</v>
      </c>
      <c r="I20" s="103">
        <v>52.920000000000009</v>
      </c>
      <c r="J20" s="103">
        <v>0</v>
      </c>
      <c r="K20" s="103">
        <v>1301.4972000000002</v>
      </c>
      <c r="L20" s="103">
        <v>0</v>
      </c>
      <c r="M20" s="103">
        <v>0</v>
      </c>
      <c r="N20" s="103">
        <v>0</v>
      </c>
      <c r="O20" s="103">
        <v>0</v>
      </c>
      <c r="P20" s="103">
        <v>311.41680000000002</v>
      </c>
      <c r="Q20" s="103">
        <v>6.48</v>
      </c>
      <c r="R20" s="103">
        <v>733.44703199999992</v>
      </c>
      <c r="S20" s="103">
        <v>4.1073878061863054</v>
      </c>
      <c r="T20" s="104">
        <v>2.8102896477740029</v>
      </c>
    </row>
    <row r="21" spans="1:21" ht="15.4">
      <c r="A21" s="64">
        <v>7</v>
      </c>
      <c r="B21" s="28" t="s">
        <v>127</v>
      </c>
      <c r="C21" s="91">
        <v>21</v>
      </c>
      <c r="D21" s="24">
        <v>20</v>
      </c>
      <c r="E21" s="103">
        <v>2983.5749999999998</v>
      </c>
      <c r="F21" s="103">
        <v>1518.7529999999999</v>
      </c>
      <c r="G21" s="103">
        <v>1012.6519999999999</v>
      </c>
      <c r="H21" s="103">
        <v>116.652</v>
      </c>
      <c r="I21" s="103">
        <v>32.320999999999998</v>
      </c>
      <c r="J21" s="103"/>
      <c r="K21" s="103">
        <v>508.17599999999999</v>
      </c>
      <c r="L21" s="103">
        <v>0</v>
      </c>
      <c r="M21" s="103">
        <v>0</v>
      </c>
      <c r="N21" s="103"/>
      <c r="O21" s="103"/>
      <c r="P21" s="103">
        <v>328.27499999999998</v>
      </c>
      <c r="Q21" s="103">
        <v>27.228000000000002</v>
      </c>
      <c r="R21" s="103">
        <v>452.17</v>
      </c>
      <c r="S21" s="103">
        <v>3.8468920972644374</v>
      </c>
      <c r="T21" s="104">
        <v>2.5649746707193515</v>
      </c>
    </row>
    <row r="22" spans="1:21" ht="15.4">
      <c r="A22" s="64"/>
      <c r="B22" s="28" t="s">
        <v>26</v>
      </c>
      <c r="C22" s="18"/>
      <c r="D22" s="24"/>
      <c r="E22" s="24"/>
      <c r="F22" s="24"/>
      <c r="G22" s="24"/>
      <c r="H22" s="24"/>
      <c r="I22" s="24"/>
      <c r="J22" s="24"/>
      <c r="K22" s="24"/>
      <c r="L22" s="24"/>
      <c r="M22" s="24"/>
      <c r="N22" s="24"/>
      <c r="O22" s="24"/>
      <c r="P22" s="24"/>
      <c r="Q22" s="24"/>
      <c r="R22" s="24"/>
      <c r="S22" s="24"/>
      <c r="T22" s="25"/>
    </row>
    <row r="23" spans="1:21" ht="15.4">
      <c r="A23" s="63"/>
      <c r="B23" s="28" t="s">
        <v>117</v>
      </c>
      <c r="C23" s="18"/>
      <c r="D23" s="24"/>
      <c r="E23" s="24"/>
      <c r="F23" s="24"/>
      <c r="G23" s="24"/>
      <c r="H23" s="24"/>
      <c r="I23" s="24"/>
      <c r="J23" s="24"/>
      <c r="K23" s="24"/>
      <c r="L23" s="24"/>
      <c r="M23" s="24"/>
      <c r="N23" s="24"/>
      <c r="O23" s="24"/>
      <c r="P23" s="24"/>
      <c r="Q23" s="24"/>
      <c r="R23" s="24"/>
      <c r="S23" s="24"/>
      <c r="T23" s="25"/>
    </row>
    <row r="24" spans="1:21" ht="5.45" customHeight="1" thickBot="1">
      <c r="A24" s="29"/>
      <c r="B24" s="30"/>
      <c r="C24" s="31"/>
      <c r="D24" s="31"/>
      <c r="E24" s="31"/>
      <c r="F24" s="31"/>
      <c r="G24" s="31"/>
      <c r="H24" s="31"/>
      <c r="I24" s="31"/>
      <c r="J24" s="31"/>
      <c r="K24" s="31"/>
      <c r="L24" s="31"/>
      <c r="M24" s="31"/>
      <c r="N24" s="31"/>
      <c r="O24" s="31"/>
      <c r="P24" s="31"/>
      <c r="Q24" s="31"/>
      <c r="R24" s="31"/>
      <c r="S24" s="31"/>
      <c r="T24" s="32"/>
    </row>
    <row r="25" spans="1:21">
      <c r="A25" s="2"/>
    </row>
    <row r="26" spans="1:21" ht="15.95" customHeight="1">
      <c r="A26" s="48" t="s">
        <v>37</v>
      </c>
      <c r="B26" s="41"/>
      <c r="C26" s="41"/>
      <c r="D26" s="41"/>
      <c r="E26" s="41"/>
      <c r="F26" s="41"/>
      <c r="G26" s="41"/>
      <c r="H26" s="41"/>
      <c r="I26" s="41"/>
      <c r="J26" s="41"/>
      <c r="K26" s="41"/>
      <c r="L26" s="41"/>
      <c r="M26" s="41"/>
      <c r="N26" s="41"/>
      <c r="O26" s="113" t="s">
        <v>122</v>
      </c>
      <c r="P26" s="113"/>
      <c r="Q26" s="113"/>
      <c r="R26" s="113"/>
      <c r="S26" s="113"/>
      <c r="T26" s="113"/>
    </row>
    <row r="27" spans="1:21" ht="16.5">
      <c r="A27" s="42" t="s">
        <v>38</v>
      </c>
      <c r="B27" s="43"/>
      <c r="C27" s="43"/>
      <c r="D27" s="43"/>
      <c r="E27" s="43"/>
      <c r="F27" s="43"/>
      <c r="G27" s="43"/>
      <c r="H27" s="43"/>
      <c r="I27" s="43"/>
      <c r="J27" s="43"/>
      <c r="K27" s="43"/>
      <c r="L27" s="43"/>
      <c r="M27" s="43"/>
      <c r="N27" s="43"/>
      <c r="O27" s="44"/>
      <c r="P27" s="40"/>
      <c r="Q27" s="6"/>
      <c r="R27" s="46" t="s">
        <v>35</v>
      </c>
      <c r="S27" s="45"/>
      <c r="U27" s="45"/>
    </row>
    <row r="28" spans="1:21" ht="15.95" customHeight="1">
      <c r="A28" s="40" t="s">
        <v>34</v>
      </c>
      <c r="B28" s="41"/>
      <c r="C28" s="41"/>
      <c r="D28" s="41"/>
      <c r="E28" s="41"/>
      <c r="F28" s="41"/>
      <c r="G28" s="41"/>
      <c r="H28" s="41"/>
      <c r="I28" s="41"/>
      <c r="J28" s="41"/>
      <c r="K28" s="41"/>
      <c r="L28" s="41"/>
      <c r="M28" s="41"/>
      <c r="N28" s="41"/>
      <c r="O28" s="41"/>
      <c r="P28" s="41"/>
      <c r="Q28" s="6"/>
      <c r="R28" s="49" t="s">
        <v>36</v>
      </c>
      <c r="T28" s="47"/>
      <c r="U28" s="47"/>
    </row>
    <row r="29" spans="1:21" ht="16.5">
      <c r="A29" s="42" t="s">
        <v>63</v>
      </c>
      <c r="B29" s="43"/>
      <c r="C29" s="43"/>
      <c r="D29" s="43"/>
      <c r="E29" s="43"/>
      <c r="F29" s="43"/>
      <c r="G29" s="43"/>
      <c r="H29" s="43"/>
      <c r="I29" s="43"/>
      <c r="J29" s="43"/>
      <c r="K29" s="43"/>
      <c r="L29" s="43"/>
      <c r="M29" s="43"/>
      <c r="N29" s="43"/>
      <c r="O29" s="44"/>
      <c r="P29" s="40"/>
      <c r="Q29" s="6"/>
      <c r="R29" s="115"/>
      <c r="S29" s="115"/>
      <c r="T29" s="115"/>
    </row>
    <row r="30" spans="1:21" ht="15.4">
      <c r="A30" s="3"/>
      <c r="P30" s="6"/>
      <c r="Q30" s="6"/>
      <c r="R30" s="16"/>
      <c r="S30" s="6"/>
      <c r="T30" s="6"/>
    </row>
    <row r="31" spans="1:21" ht="15.4">
      <c r="A31" s="3"/>
      <c r="B31" s="33"/>
      <c r="P31" s="6"/>
      <c r="Q31" s="6"/>
      <c r="R31" s="6"/>
      <c r="S31" s="6"/>
      <c r="T31" s="6"/>
    </row>
    <row r="32" spans="1:21">
      <c r="A32" s="2"/>
    </row>
  </sheetData>
  <mergeCells count="19">
    <mergeCell ref="H7:Q7"/>
    <mergeCell ref="A4:T4"/>
    <mergeCell ref="Q5:T5"/>
    <mergeCell ref="O26:T26"/>
    <mergeCell ref="A2:B2"/>
    <mergeCell ref="R29:T29"/>
    <mergeCell ref="R7:R8"/>
    <mergeCell ref="S7:S8"/>
    <mergeCell ref="T7:T8"/>
    <mergeCell ref="A3:T3"/>
    <mergeCell ref="A6:A8"/>
    <mergeCell ref="B6:B8"/>
    <mergeCell ref="C6:C8"/>
    <mergeCell ref="D6:D8"/>
    <mergeCell ref="E6:R6"/>
    <mergeCell ref="S6:T6"/>
    <mergeCell ref="E7:E8"/>
    <mergeCell ref="F7:F8"/>
    <mergeCell ref="G7:G8"/>
  </mergeCells>
  <printOptions horizontalCentered="1" verticalCentered="1"/>
  <pageMargins left="0.27559055118110237" right="0.19685039370078741" top="0.19685039370078741" bottom="0.19685039370078741" header="0.31496062992125984" footer="0.31496062992125984"/>
  <pageSetup paperSize="9"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zoomScale="118" zoomScaleNormal="118" zoomScaleSheetLayoutView="98" workbookViewId="0">
      <selection activeCell="B6" sqref="B6:B8"/>
    </sheetView>
  </sheetViews>
  <sheetFormatPr defaultColWidth="9.1328125" defaultRowHeight="13.9"/>
  <cols>
    <col min="1" max="1" width="9.1328125" style="1"/>
    <col min="2" max="2" width="47.265625" style="1" customWidth="1"/>
    <col min="3" max="3" width="12.86328125" style="1" customWidth="1"/>
    <col min="4" max="4" width="11.73046875" style="1" customWidth="1"/>
    <col min="5" max="5" width="9.59765625" style="1" bestFit="1" customWidth="1"/>
    <col min="6" max="6" width="9.59765625" style="1" customWidth="1"/>
    <col min="7" max="7" width="9.59765625" style="1" bestFit="1" customWidth="1"/>
    <col min="8" max="16" width="9.265625" style="1" bestFit="1" customWidth="1"/>
    <col min="17" max="17" width="8.73046875" style="1" customWidth="1"/>
    <col min="18" max="18" width="9.265625" style="1" bestFit="1" customWidth="1"/>
    <col min="19" max="19" width="11" style="1" customWidth="1"/>
    <col min="20" max="20" width="10.86328125" style="1" customWidth="1"/>
    <col min="21" max="16384" width="9.1328125" style="1"/>
  </cols>
  <sheetData>
    <row r="1" spans="1:24" s="6" customFormat="1" ht="15.4">
      <c r="S1" s="5" t="s">
        <v>107</v>
      </c>
    </row>
    <row r="2" spans="1:24" s="6" customFormat="1" ht="15.4">
      <c r="A2" s="114" t="str">
        <f>'Quyet toan 2023'!A2:B2</f>
        <v>UBND XÃ TÂN ĐOÀN</v>
      </c>
      <c r="B2" s="114"/>
    </row>
    <row r="3" spans="1:24" s="6" customFormat="1" ht="39" customHeight="1">
      <c r="A3" s="118" t="s">
        <v>113</v>
      </c>
      <c r="B3" s="119"/>
      <c r="C3" s="119"/>
      <c r="D3" s="119"/>
      <c r="E3" s="119"/>
      <c r="F3" s="119"/>
      <c r="G3" s="119"/>
      <c r="H3" s="119"/>
      <c r="I3" s="119"/>
      <c r="J3" s="119"/>
      <c r="K3" s="119"/>
      <c r="L3" s="119"/>
      <c r="M3" s="119"/>
      <c r="N3" s="119"/>
      <c r="O3" s="119"/>
      <c r="P3" s="119"/>
      <c r="Q3" s="119"/>
      <c r="R3" s="119"/>
      <c r="S3" s="119"/>
      <c r="T3" s="119"/>
    </row>
    <row r="4" spans="1:24" s="6" customFormat="1" ht="17.25" customHeight="1" thickBot="1">
      <c r="A4" s="125" t="s">
        <v>118</v>
      </c>
      <c r="B4" s="125"/>
      <c r="C4" s="125"/>
      <c r="D4" s="125"/>
      <c r="E4" s="125"/>
      <c r="F4" s="125"/>
      <c r="G4" s="125"/>
      <c r="H4" s="125"/>
      <c r="I4" s="125"/>
      <c r="J4" s="125"/>
      <c r="K4" s="125"/>
      <c r="L4" s="125"/>
      <c r="M4" s="125"/>
      <c r="N4" s="125"/>
      <c r="O4" s="125"/>
      <c r="P4" s="125"/>
      <c r="Q4" s="125"/>
      <c r="R4" s="125"/>
      <c r="S4" s="125"/>
      <c r="T4" s="125"/>
      <c r="U4" s="87"/>
      <c r="V4" s="87"/>
      <c r="W4" s="87"/>
      <c r="X4" s="87"/>
    </row>
    <row r="5" spans="1:24" s="6" customFormat="1" ht="15.75" thickBot="1">
      <c r="A5" s="8"/>
      <c r="T5" s="8" t="s">
        <v>0</v>
      </c>
    </row>
    <row r="6" spans="1:24" s="19" customFormat="1" ht="63.75" customHeight="1">
      <c r="A6" s="120" t="s">
        <v>1</v>
      </c>
      <c r="B6" s="122" t="s">
        <v>2</v>
      </c>
      <c r="C6" s="122" t="s">
        <v>54</v>
      </c>
      <c r="D6" s="122" t="s">
        <v>55</v>
      </c>
      <c r="E6" s="122" t="s">
        <v>56</v>
      </c>
      <c r="F6" s="122"/>
      <c r="G6" s="122"/>
      <c r="H6" s="122"/>
      <c r="I6" s="122"/>
      <c r="J6" s="122"/>
      <c r="K6" s="122"/>
      <c r="L6" s="122"/>
      <c r="M6" s="122"/>
      <c r="N6" s="122"/>
      <c r="O6" s="122"/>
      <c r="P6" s="122"/>
      <c r="Q6" s="122"/>
      <c r="R6" s="122"/>
      <c r="S6" s="122" t="s">
        <v>43</v>
      </c>
      <c r="T6" s="123"/>
    </row>
    <row r="7" spans="1:24" s="19" customFormat="1" ht="15.95" customHeight="1">
      <c r="A7" s="121"/>
      <c r="B7" s="116"/>
      <c r="C7" s="116"/>
      <c r="D7" s="116"/>
      <c r="E7" s="116" t="s">
        <v>3</v>
      </c>
      <c r="F7" s="116" t="s">
        <v>4</v>
      </c>
      <c r="G7" s="116" t="s">
        <v>33</v>
      </c>
      <c r="H7" s="124" t="s">
        <v>5</v>
      </c>
      <c r="I7" s="124"/>
      <c r="J7" s="124"/>
      <c r="K7" s="124"/>
      <c r="L7" s="124"/>
      <c r="M7" s="124"/>
      <c r="N7" s="124"/>
      <c r="O7" s="124"/>
      <c r="P7" s="124"/>
      <c r="Q7" s="124"/>
      <c r="R7" s="127" t="s">
        <v>39</v>
      </c>
      <c r="S7" s="116" t="s">
        <v>44</v>
      </c>
      <c r="T7" s="117" t="s">
        <v>45</v>
      </c>
    </row>
    <row r="8" spans="1:24" s="19" customFormat="1" ht="147" customHeight="1">
      <c r="A8" s="121"/>
      <c r="B8" s="116"/>
      <c r="C8" s="116"/>
      <c r="D8" s="116"/>
      <c r="E8" s="116"/>
      <c r="F8" s="116"/>
      <c r="G8" s="116"/>
      <c r="H8" s="59" t="s">
        <v>6</v>
      </c>
      <c r="I8" s="59" t="s">
        <v>7</v>
      </c>
      <c r="J8" s="59" t="s">
        <v>22</v>
      </c>
      <c r="K8" s="59" t="s">
        <v>9</v>
      </c>
      <c r="L8" s="59" t="s">
        <v>10</v>
      </c>
      <c r="M8" s="59" t="s">
        <v>28</v>
      </c>
      <c r="N8" s="59" t="s">
        <v>11</v>
      </c>
      <c r="O8" s="59" t="s">
        <v>27</v>
      </c>
      <c r="P8" s="59" t="s">
        <v>12</v>
      </c>
      <c r="Q8" s="59" t="s">
        <v>29</v>
      </c>
      <c r="R8" s="127"/>
      <c r="S8" s="116"/>
      <c r="T8" s="117"/>
    </row>
    <row r="9" spans="1:24" s="4" customFormat="1" ht="20.25">
      <c r="A9" s="60">
        <v>1</v>
      </c>
      <c r="B9" s="35" t="s">
        <v>30</v>
      </c>
      <c r="C9" s="34">
        <v>3</v>
      </c>
      <c r="D9" s="34">
        <f>C9+1</f>
        <v>4</v>
      </c>
      <c r="E9" s="34" t="s">
        <v>32</v>
      </c>
      <c r="F9" s="34">
        <v>6</v>
      </c>
      <c r="G9" s="36" t="s">
        <v>31</v>
      </c>
      <c r="H9" s="34">
        <v>8</v>
      </c>
      <c r="I9" s="34">
        <f t="shared" ref="I9:R9" si="0">H9+1</f>
        <v>9</v>
      </c>
      <c r="J9" s="34">
        <f t="shared" si="0"/>
        <v>10</v>
      </c>
      <c r="K9" s="34">
        <f t="shared" si="0"/>
        <v>11</v>
      </c>
      <c r="L9" s="34">
        <f t="shared" si="0"/>
        <v>12</v>
      </c>
      <c r="M9" s="34">
        <f t="shared" si="0"/>
        <v>13</v>
      </c>
      <c r="N9" s="34">
        <f t="shared" si="0"/>
        <v>14</v>
      </c>
      <c r="O9" s="34">
        <f t="shared" si="0"/>
        <v>15</v>
      </c>
      <c r="P9" s="34">
        <f t="shared" si="0"/>
        <v>16</v>
      </c>
      <c r="Q9" s="34">
        <f t="shared" si="0"/>
        <v>17</v>
      </c>
      <c r="R9" s="34">
        <f t="shared" si="0"/>
        <v>18</v>
      </c>
      <c r="S9" s="37" t="s">
        <v>57</v>
      </c>
      <c r="T9" s="38" t="s">
        <v>58</v>
      </c>
    </row>
    <row r="10" spans="1:24" ht="15.4">
      <c r="A10" s="61"/>
      <c r="B10" s="20" t="s">
        <v>42</v>
      </c>
      <c r="C10" s="21"/>
      <c r="D10" s="21"/>
      <c r="E10" s="21"/>
      <c r="F10" s="21"/>
      <c r="G10" s="21"/>
      <c r="H10" s="21"/>
      <c r="I10" s="21"/>
      <c r="J10" s="21"/>
      <c r="K10" s="21"/>
      <c r="L10" s="21"/>
      <c r="M10" s="21"/>
      <c r="N10" s="21"/>
      <c r="O10" s="21"/>
      <c r="P10" s="21"/>
      <c r="Q10" s="21"/>
      <c r="R10" s="21"/>
      <c r="S10" s="21"/>
      <c r="T10" s="22"/>
    </row>
    <row r="11" spans="1:24" ht="15">
      <c r="A11" s="62" t="s">
        <v>13</v>
      </c>
      <c r="B11" s="23" t="s">
        <v>14</v>
      </c>
      <c r="C11" s="24"/>
      <c r="D11" s="24"/>
      <c r="E11" s="24"/>
      <c r="F11" s="24"/>
      <c r="G11" s="24"/>
      <c r="H11" s="24"/>
      <c r="I11" s="24"/>
      <c r="J11" s="24"/>
      <c r="K11" s="24"/>
      <c r="L11" s="24"/>
      <c r="M11" s="24"/>
      <c r="N11" s="24"/>
      <c r="O11" s="24"/>
      <c r="P11" s="24"/>
      <c r="Q11" s="24"/>
      <c r="R11" s="24"/>
      <c r="S11" s="24"/>
      <c r="T11" s="25"/>
    </row>
    <row r="12" spans="1:24" ht="15.4">
      <c r="A12" s="63"/>
      <c r="B12" s="26" t="s">
        <v>23</v>
      </c>
      <c r="C12" s="18"/>
      <c r="D12" s="24"/>
      <c r="E12" s="24"/>
      <c r="F12" s="24"/>
      <c r="G12" s="24"/>
      <c r="H12" s="24"/>
      <c r="I12" s="24"/>
      <c r="J12" s="24"/>
      <c r="K12" s="24"/>
      <c r="L12" s="24"/>
      <c r="M12" s="24"/>
      <c r="N12" s="24"/>
      <c r="O12" s="24"/>
      <c r="P12" s="24"/>
      <c r="Q12" s="24"/>
      <c r="R12" s="24"/>
      <c r="S12" s="24"/>
      <c r="T12" s="25"/>
    </row>
    <row r="13" spans="1:24" ht="15.4">
      <c r="A13" s="64">
        <v>1</v>
      </c>
      <c r="B13" s="27" t="s">
        <v>24</v>
      </c>
      <c r="C13" s="18"/>
      <c r="D13" s="24"/>
      <c r="E13" s="24"/>
      <c r="F13" s="24"/>
      <c r="G13" s="24"/>
      <c r="H13" s="24"/>
      <c r="I13" s="24"/>
      <c r="J13" s="24"/>
      <c r="K13" s="24"/>
      <c r="L13" s="24"/>
      <c r="M13" s="24"/>
      <c r="N13" s="24"/>
      <c r="O13" s="24"/>
      <c r="P13" s="24"/>
      <c r="Q13" s="24"/>
      <c r="R13" s="24"/>
      <c r="S13" s="24"/>
      <c r="T13" s="25"/>
    </row>
    <row r="14" spans="1:24" ht="15.4">
      <c r="A14" s="64"/>
      <c r="B14" s="28" t="s">
        <v>25</v>
      </c>
      <c r="C14" s="95">
        <f>SUM(C15:C21)</f>
        <v>182</v>
      </c>
      <c r="D14" s="95">
        <f t="shared" ref="D14:T14" si="1">SUM(D15:D21)</f>
        <v>198</v>
      </c>
      <c r="E14" s="99">
        <f t="shared" si="1"/>
        <v>33531.763839875399</v>
      </c>
      <c r="F14" s="99">
        <f t="shared" si="1"/>
        <v>16870.110479999999</v>
      </c>
      <c r="G14" s="99">
        <f t="shared" si="1"/>
        <v>11860.600945640001</v>
      </c>
      <c r="H14" s="99">
        <f t="shared" si="1"/>
        <v>1307.1919999999998</v>
      </c>
      <c r="I14" s="99">
        <f t="shared" si="1"/>
        <v>356.50299999999999</v>
      </c>
      <c r="J14" s="99">
        <f t="shared" si="1"/>
        <v>30.570299999999996</v>
      </c>
      <c r="K14" s="99">
        <f t="shared" si="1"/>
        <v>7269.1575139999995</v>
      </c>
      <c r="L14" s="99">
        <f t="shared" si="1"/>
        <v>0</v>
      </c>
      <c r="M14" s="99">
        <f t="shared" si="1"/>
        <v>0</v>
      </c>
      <c r="N14" s="99">
        <f t="shared" si="1"/>
        <v>0</v>
      </c>
      <c r="O14" s="99">
        <f t="shared" si="1"/>
        <v>0</v>
      </c>
      <c r="P14" s="99">
        <f t="shared" si="1"/>
        <v>2783.0081316400001</v>
      </c>
      <c r="Q14" s="99">
        <f t="shared" si="1"/>
        <v>114.17000000000002</v>
      </c>
      <c r="R14" s="99">
        <f t="shared" si="1"/>
        <v>4801.0524142353988</v>
      </c>
      <c r="S14" s="99">
        <f t="shared" si="1"/>
        <v>42.884401819258485</v>
      </c>
      <c r="T14" s="99">
        <f t="shared" si="1"/>
        <v>21.511174049777416</v>
      </c>
    </row>
    <row r="15" spans="1:24" ht="15.4">
      <c r="A15" s="64">
        <v>1</v>
      </c>
      <c r="B15" s="28" t="s">
        <v>119</v>
      </c>
      <c r="C15" s="94">
        <v>21</v>
      </c>
      <c r="D15" s="94">
        <v>26</v>
      </c>
      <c r="E15" s="100">
        <v>3685.1309999999999</v>
      </c>
      <c r="F15" s="100">
        <v>2048.4540000000002</v>
      </c>
      <c r="G15" s="100">
        <v>1152.3920000000001</v>
      </c>
      <c r="H15" s="100">
        <v>148.71600000000001</v>
      </c>
      <c r="I15" s="100">
        <v>45.792000000000002</v>
      </c>
      <c r="J15" s="100">
        <v>0</v>
      </c>
      <c r="K15" s="100">
        <v>786.97199999999998</v>
      </c>
      <c r="L15" s="100">
        <v>0</v>
      </c>
      <c r="M15" s="100">
        <v>0</v>
      </c>
      <c r="N15" s="100">
        <v>0</v>
      </c>
      <c r="O15" s="100">
        <v>0</v>
      </c>
      <c r="P15" s="100">
        <v>169.364</v>
      </c>
      <c r="Q15" s="100">
        <v>1.548</v>
      </c>
      <c r="R15" s="100">
        <v>484.28500000000003</v>
      </c>
      <c r="S15" s="100">
        <v>2.8057938856015801</v>
      </c>
      <c r="T15" s="100">
        <v>1.5784461976769699</v>
      </c>
    </row>
    <row r="16" spans="1:24" ht="15.4">
      <c r="A16" s="64">
        <v>2</v>
      </c>
      <c r="B16" s="28" t="s">
        <v>120</v>
      </c>
      <c r="C16" s="96">
        <v>25</v>
      </c>
      <c r="D16" s="97">
        <v>31</v>
      </c>
      <c r="E16" s="101">
        <v>4213.9290000000001</v>
      </c>
      <c r="F16" s="101">
        <v>2272.6950000000002</v>
      </c>
      <c r="G16" s="101">
        <v>1346.415</v>
      </c>
      <c r="H16" s="101">
        <v>182.79</v>
      </c>
      <c r="I16" s="101">
        <v>50.761000000000003</v>
      </c>
      <c r="J16" s="101">
        <v>0</v>
      </c>
      <c r="K16" s="101">
        <v>909.06700000000001</v>
      </c>
      <c r="L16" s="101">
        <v>0</v>
      </c>
      <c r="M16" s="101">
        <v>0</v>
      </c>
      <c r="N16" s="101">
        <v>0</v>
      </c>
      <c r="O16" s="101">
        <v>0</v>
      </c>
      <c r="P16" s="101">
        <v>201.547</v>
      </c>
      <c r="Q16" s="101">
        <v>2.25</v>
      </c>
      <c r="R16" s="101">
        <v>594.81899999999996</v>
      </c>
      <c r="S16" s="101">
        <v>12.646447983870967</v>
      </c>
      <c r="T16" s="102">
        <v>0.43712501947950755</v>
      </c>
    </row>
    <row r="17" spans="1:21" ht="15.4">
      <c r="A17" s="64">
        <v>3</v>
      </c>
      <c r="B17" s="28" t="s">
        <v>121</v>
      </c>
      <c r="C17" s="95">
        <v>20</v>
      </c>
      <c r="D17" s="98">
        <v>27</v>
      </c>
      <c r="E17" s="103">
        <v>3830.8426756353988</v>
      </c>
      <c r="F17" s="103">
        <v>1972.6350800000002</v>
      </c>
      <c r="G17" s="103">
        <v>1289.0971616400002</v>
      </c>
      <c r="H17" s="103">
        <v>156.49199999999999</v>
      </c>
      <c r="I17" s="103">
        <v>48.438000000000002</v>
      </c>
      <c r="J17" s="103">
        <v>25.647299999999998</v>
      </c>
      <c r="K17" s="103">
        <v>789.063714</v>
      </c>
      <c r="L17" s="103">
        <v>0</v>
      </c>
      <c r="M17" s="103">
        <v>0</v>
      </c>
      <c r="N17" s="103">
        <v>0</v>
      </c>
      <c r="O17" s="103">
        <v>0</v>
      </c>
      <c r="P17" s="103">
        <v>266.97214764</v>
      </c>
      <c r="Q17" s="103">
        <v>2.484</v>
      </c>
      <c r="R17" s="103">
        <v>569.11043399539983</v>
      </c>
      <c r="S17" s="103">
        <v>2.9412463171706338</v>
      </c>
      <c r="T17" s="104">
        <v>1.9220748518518525</v>
      </c>
    </row>
    <row r="18" spans="1:21" ht="15.4">
      <c r="A18" s="64">
        <v>4</v>
      </c>
      <c r="B18" s="28" t="s">
        <v>124</v>
      </c>
      <c r="C18" s="95">
        <v>31</v>
      </c>
      <c r="D18" s="98">
        <v>31</v>
      </c>
      <c r="E18" s="103">
        <v>4905.8770000000004</v>
      </c>
      <c r="F18" s="103">
        <v>2083.4920000000002</v>
      </c>
      <c r="G18" s="103">
        <v>1995.9069999999999</v>
      </c>
      <c r="H18" s="103">
        <v>210.02</v>
      </c>
      <c r="I18" s="103">
        <v>57.645000000000003</v>
      </c>
      <c r="J18" s="103"/>
      <c r="K18" s="103">
        <v>1181.317</v>
      </c>
      <c r="L18" s="103"/>
      <c r="M18" s="103"/>
      <c r="N18" s="103"/>
      <c r="O18" s="103"/>
      <c r="P18" s="103">
        <v>529.53700000000003</v>
      </c>
      <c r="Q18" s="103">
        <v>17.388000000000002</v>
      </c>
      <c r="R18" s="103">
        <v>826.47799999999995</v>
      </c>
      <c r="S18" s="103">
        <v>0.67642330268557482</v>
      </c>
      <c r="T18" s="104">
        <v>0.64798809152771297</v>
      </c>
    </row>
    <row r="19" spans="1:21" ht="15.4">
      <c r="A19" s="64">
        <v>5</v>
      </c>
      <c r="B19" s="28" t="s">
        <v>125</v>
      </c>
      <c r="C19" s="95">
        <v>34</v>
      </c>
      <c r="D19" s="98">
        <v>32</v>
      </c>
      <c r="E19" s="103">
        <v>6287.7539999999999</v>
      </c>
      <c r="F19" s="103">
        <v>3340.3560000000002</v>
      </c>
      <c r="G19" s="103">
        <v>2098.598</v>
      </c>
      <c r="H19" s="103">
        <v>225.50399999999999</v>
      </c>
      <c r="I19" s="103">
        <v>52.871000000000002</v>
      </c>
      <c r="J19" s="103"/>
      <c r="K19" s="103">
        <v>1245.5409999999999</v>
      </c>
      <c r="L19" s="103"/>
      <c r="M19" s="103"/>
      <c r="N19" s="103"/>
      <c r="O19" s="103"/>
      <c r="P19" s="103">
        <v>515.42100000000005</v>
      </c>
      <c r="Q19" s="103">
        <v>59.261000000000003</v>
      </c>
      <c r="R19" s="103">
        <v>848.8</v>
      </c>
      <c r="S19" s="103">
        <v>1.0505849939613527</v>
      </c>
      <c r="T19" s="104">
        <v>3.359093786831508E-3</v>
      </c>
    </row>
    <row r="20" spans="1:21" ht="15.4">
      <c r="A20" s="64">
        <v>6</v>
      </c>
      <c r="B20" s="28" t="s">
        <v>126</v>
      </c>
      <c r="C20" s="95">
        <v>30</v>
      </c>
      <c r="D20" s="98">
        <v>33</v>
      </c>
      <c r="E20" s="103">
        <v>6640.7591642399984</v>
      </c>
      <c r="F20" s="103">
        <v>3182.1983999999993</v>
      </c>
      <c r="G20" s="103">
        <v>2535.110784</v>
      </c>
      <c r="H20" s="103">
        <v>245.91599999999997</v>
      </c>
      <c r="I20" s="103">
        <v>60.858000000000004</v>
      </c>
      <c r="J20" s="103">
        <v>0</v>
      </c>
      <c r="K20" s="103">
        <v>1534.3667999999998</v>
      </c>
      <c r="L20" s="103">
        <v>0</v>
      </c>
      <c r="M20" s="103">
        <v>0</v>
      </c>
      <c r="N20" s="103">
        <v>0</v>
      </c>
      <c r="O20" s="103">
        <v>0</v>
      </c>
      <c r="P20" s="103">
        <v>686.51798400000007</v>
      </c>
      <c r="Q20" s="103">
        <v>7.452</v>
      </c>
      <c r="R20" s="103">
        <v>923.44998023999972</v>
      </c>
      <c r="S20" s="103">
        <v>3.8820553359683792</v>
      </c>
      <c r="T20" s="104">
        <v>3.0926545454545455</v>
      </c>
    </row>
    <row r="21" spans="1:21" ht="15.4">
      <c r="A21" s="64">
        <v>7</v>
      </c>
      <c r="B21" s="28" t="s">
        <v>127</v>
      </c>
      <c r="C21" s="95">
        <v>21</v>
      </c>
      <c r="D21" s="98">
        <v>18</v>
      </c>
      <c r="E21" s="103">
        <v>3967.471</v>
      </c>
      <c r="F21" s="103">
        <v>1970.28</v>
      </c>
      <c r="G21" s="103">
        <v>1443.0809999999999</v>
      </c>
      <c r="H21" s="103">
        <v>137.75399999999999</v>
      </c>
      <c r="I21" s="103">
        <v>40.137999999999998</v>
      </c>
      <c r="J21" s="103">
        <v>4.923</v>
      </c>
      <c r="K21" s="103">
        <v>822.82999999999993</v>
      </c>
      <c r="L21" s="103">
        <v>0</v>
      </c>
      <c r="M21" s="103">
        <v>0</v>
      </c>
      <c r="N21" s="103"/>
      <c r="O21" s="103"/>
      <c r="P21" s="103">
        <v>413.649</v>
      </c>
      <c r="Q21" s="103">
        <v>23.786999999999999</v>
      </c>
      <c r="R21" s="103">
        <v>554.11</v>
      </c>
      <c r="S21" s="103">
        <v>18.881849999999996</v>
      </c>
      <c r="T21" s="104">
        <v>13.829526249999999</v>
      </c>
    </row>
    <row r="22" spans="1:21" ht="15.4">
      <c r="A22" s="63"/>
      <c r="B22" s="28" t="s">
        <v>26</v>
      </c>
      <c r="C22" s="18"/>
      <c r="D22" s="24"/>
      <c r="E22" s="24"/>
      <c r="F22" s="24"/>
      <c r="G22" s="24"/>
      <c r="H22" s="24"/>
      <c r="I22" s="24"/>
      <c r="J22" s="24"/>
      <c r="K22" s="24"/>
      <c r="L22" s="24"/>
      <c r="M22" s="24"/>
      <c r="N22" s="24"/>
      <c r="O22" s="24"/>
      <c r="P22" s="24"/>
      <c r="Q22" s="24"/>
      <c r="R22" s="24"/>
      <c r="S22" s="24"/>
      <c r="T22" s="25"/>
    </row>
    <row r="23" spans="1:21" ht="6" customHeight="1" thickBot="1">
      <c r="A23" s="66"/>
      <c r="B23" s="67"/>
      <c r="C23" s="31"/>
      <c r="D23" s="31"/>
      <c r="E23" s="31"/>
      <c r="F23" s="31"/>
      <c r="G23" s="31"/>
      <c r="H23" s="31"/>
      <c r="I23" s="31"/>
      <c r="J23" s="31"/>
      <c r="K23" s="31"/>
      <c r="L23" s="31"/>
      <c r="M23" s="31"/>
      <c r="N23" s="31"/>
      <c r="O23" s="31"/>
      <c r="P23" s="31"/>
      <c r="Q23" s="31"/>
      <c r="R23" s="31"/>
      <c r="S23" s="31"/>
      <c r="T23" s="32"/>
    </row>
    <row r="24" spans="1:21">
      <c r="A24" s="2"/>
    </row>
    <row r="25" spans="1:21" ht="15.95" customHeight="1">
      <c r="A25" s="48" t="s">
        <v>37</v>
      </c>
      <c r="B25" s="41"/>
      <c r="C25" s="41"/>
      <c r="D25" s="41"/>
      <c r="E25" s="41"/>
      <c r="F25" s="41"/>
      <c r="G25" s="41"/>
      <c r="H25" s="41"/>
      <c r="I25" s="41"/>
      <c r="J25" s="41"/>
      <c r="K25" s="41"/>
      <c r="L25" s="41"/>
      <c r="M25" s="41"/>
      <c r="N25" s="41"/>
      <c r="O25" s="113" t="s">
        <v>122</v>
      </c>
      <c r="P25" s="113"/>
      <c r="Q25" s="113"/>
      <c r="R25" s="113"/>
      <c r="S25" s="113"/>
      <c r="T25" s="113"/>
    </row>
    <row r="26" spans="1:21" ht="16.5">
      <c r="A26" s="42" t="s">
        <v>38</v>
      </c>
      <c r="B26" s="43"/>
      <c r="C26" s="43"/>
      <c r="D26" s="43"/>
      <c r="E26" s="43"/>
      <c r="F26" s="43"/>
      <c r="G26" s="43"/>
      <c r="H26" s="43"/>
      <c r="I26" s="43"/>
      <c r="J26" s="43"/>
      <c r="K26" s="43"/>
      <c r="L26" s="43"/>
      <c r="M26" s="43"/>
      <c r="N26" s="43"/>
      <c r="O26" s="44"/>
      <c r="P26" s="40"/>
      <c r="Q26" s="6"/>
      <c r="R26" s="46" t="s">
        <v>35</v>
      </c>
      <c r="S26" s="45"/>
      <c r="U26" s="45"/>
    </row>
    <row r="27" spans="1:21" ht="15.95" customHeight="1">
      <c r="A27" s="40" t="s">
        <v>34</v>
      </c>
      <c r="B27" s="41"/>
      <c r="C27" s="41"/>
      <c r="D27" s="41"/>
      <c r="E27" s="41"/>
      <c r="F27" s="41"/>
      <c r="G27" s="41"/>
      <c r="H27" s="41"/>
      <c r="I27" s="41"/>
      <c r="J27" s="41"/>
      <c r="K27" s="41"/>
      <c r="L27" s="41"/>
      <c r="M27" s="41"/>
      <c r="N27" s="41"/>
      <c r="O27" s="41"/>
      <c r="P27" s="41"/>
      <c r="Q27" s="6"/>
      <c r="R27" s="49" t="s">
        <v>36</v>
      </c>
      <c r="T27" s="47"/>
      <c r="U27" s="47"/>
    </row>
    <row r="28" spans="1:21" ht="16.5">
      <c r="A28" s="42" t="s">
        <v>63</v>
      </c>
      <c r="B28" s="43"/>
      <c r="C28" s="43"/>
      <c r="D28" s="43"/>
      <c r="E28" s="43"/>
      <c r="F28" s="43"/>
      <c r="G28" s="43"/>
      <c r="H28" s="43"/>
      <c r="I28" s="43"/>
      <c r="J28" s="43"/>
      <c r="K28" s="43"/>
      <c r="L28" s="43"/>
      <c r="M28" s="43"/>
      <c r="N28" s="43"/>
      <c r="O28" s="44"/>
      <c r="P28" s="40"/>
      <c r="Q28" s="6"/>
      <c r="R28" s="115"/>
      <c r="S28" s="115"/>
      <c r="T28" s="115"/>
    </row>
    <row r="29" spans="1:21" ht="15.4">
      <c r="A29" s="3"/>
      <c r="P29" s="6"/>
      <c r="Q29" s="6"/>
      <c r="R29" s="16"/>
      <c r="S29" s="6"/>
      <c r="T29" s="6"/>
    </row>
    <row r="30" spans="1:21">
      <c r="A30" s="2"/>
    </row>
  </sheetData>
  <mergeCells count="18">
    <mergeCell ref="R28:T28"/>
    <mergeCell ref="R7:R8"/>
    <mergeCell ref="S7:S8"/>
    <mergeCell ref="T7:T8"/>
    <mergeCell ref="A3:T3"/>
    <mergeCell ref="A6:A8"/>
    <mergeCell ref="B6:B8"/>
    <mergeCell ref="C6:C8"/>
    <mergeCell ref="D6:D8"/>
    <mergeCell ref="E6:R6"/>
    <mergeCell ref="S6:T6"/>
    <mergeCell ref="E7:E8"/>
    <mergeCell ref="F7:F8"/>
    <mergeCell ref="G7:G8"/>
    <mergeCell ref="H7:Q7"/>
    <mergeCell ref="A4:T4"/>
    <mergeCell ref="O25:T25"/>
    <mergeCell ref="A2:B2"/>
  </mergeCells>
  <printOptions horizontalCentered="1" verticalCentered="1"/>
  <pageMargins left="0.27559055118110237" right="0.19685039370078741" top="0.19685039370078741" bottom="0.19685039370078741" header="0.31496062992125984" footer="0.31496062992125984"/>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opLeftCell="A2" zoomScale="106" zoomScaleNormal="106" zoomScaleSheetLayoutView="95" workbookViewId="0">
      <selection activeCell="B6" sqref="B6:B8"/>
    </sheetView>
  </sheetViews>
  <sheetFormatPr defaultColWidth="9.1328125" defaultRowHeight="13.9"/>
  <cols>
    <col min="1" max="1" width="9.1328125" style="1"/>
    <col min="2" max="2" width="39.1328125" style="1" customWidth="1"/>
    <col min="3" max="3" width="10.3984375" style="1" customWidth="1"/>
    <col min="4" max="4" width="11.1328125" style="1" customWidth="1"/>
    <col min="5" max="5" width="10.86328125" style="1" bestFit="1" customWidth="1"/>
    <col min="6" max="6" width="11.3984375" style="1" customWidth="1"/>
    <col min="7" max="7" width="10.86328125" style="1" bestFit="1" customWidth="1"/>
    <col min="8" max="8" width="10.265625" style="1" bestFit="1" customWidth="1"/>
    <col min="9" max="10" width="9.265625" style="1" bestFit="1" customWidth="1"/>
    <col min="11" max="11" width="10.265625" style="1" bestFit="1" customWidth="1"/>
    <col min="12" max="12" width="6.265625" style="1" customWidth="1"/>
    <col min="13" max="15" width="9.265625" style="1" bestFit="1" customWidth="1"/>
    <col min="16" max="16" width="10.59765625" style="1" bestFit="1" customWidth="1"/>
    <col min="17" max="17" width="8.73046875" style="1" customWidth="1"/>
    <col min="18" max="18" width="10.59765625" style="1" bestFit="1" customWidth="1"/>
    <col min="19" max="19" width="11" style="1" customWidth="1"/>
    <col min="20" max="20" width="10.86328125" style="1" customWidth="1"/>
    <col min="21" max="16384" width="9.1328125" style="1"/>
  </cols>
  <sheetData>
    <row r="1" spans="1:20" s="6" customFormat="1" ht="15.4">
      <c r="S1" s="5" t="s">
        <v>108</v>
      </c>
    </row>
    <row r="2" spans="1:20" s="6" customFormat="1" ht="15.4">
      <c r="A2" s="114" t="str">
        <f>'Quyet toan 2023'!A2:B2</f>
        <v>UBND XÃ TÂN ĐOÀN</v>
      </c>
      <c r="B2" s="114"/>
    </row>
    <row r="3" spans="1:20" s="6" customFormat="1" ht="33" customHeight="1">
      <c r="A3" s="118" t="s">
        <v>114</v>
      </c>
      <c r="B3" s="119"/>
      <c r="C3" s="119"/>
      <c r="D3" s="119"/>
      <c r="E3" s="119"/>
      <c r="F3" s="119"/>
      <c r="G3" s="119"/>
      <c r="H3" s="119"/>
      <c r="I3" s="119"/>
      <c r="J3" s="119"/>
      <c r="K3" s="119"/>
      <c r="L3" s="119"/>
      <c r="M3" s="119"/>
      <c r="N3" s="119"/>
      <c r="O3" s="119"/>
      <c r="P3" s="119"/>
      <c r="Q3" s="119"/>
      <c r="R3" s="119"/>
      <c r="S3" s="119"/>
      <c r="T3" s="119"/>
    </row>
    <row r="4" spans="1:20" s="6" customFormat="1" ht="16.899999999999999" thickBot="1">
      <c r="A4" s="125"/>
      <c r="B4" s="125"/>
      <c r="C4" s="125"/>
      <c r="D4" s="125"/>
      <c r="E4" s="125"/>
      <c r="F4" s="125"/>
      <c r="G4" s="125"/>
      <c r="H4" s="125"/>
      <c r="I4" s="125"/>
      <c r="J4" s="125"/>
      <c r="K4" s="125"/>
      <c r="L4" s="125"/>
      <c r="M4" s="125"/>
      <c r="N4" s="125"/>
      <c r="O4" s="125"/>
      <c r="P4" s="125"/>
      <c r="Q4" s="125"/>
      <c r="R4" s="125"/>
      <c r="S4" s="125"/>
      <c r="T4" s="125"/>
    </row>
    <row r="5" spans="1:20" s="19" customFormat="1" ht="23.25" customHeight="1" thickBot="1">
      <c r="A5" s="8"/>
      <c r="B5" s="6"/>
      <c r="C5" s="6"/>
      <c r="D5" s="6"/>
      <c r="E5" s="6"/>
      <c r="F5" s="6"/>
      <c r="G5" s="6"/>
      <c r="H5" s="6"/>
      <c r="I5" s="6"/>
      <c r="J5" s="6"/>
      <c r="K5" s="6"/>
      <c r="L5" s="6"/>
      <c r="M5" s="6"/>
      <c r="N5" s="6"/>
      <c r="O5" s="6"/>
      <c r="P5" s="6"/>
      <c r="Q5" s="6"/>
      <c r="R5" s="6"/>
      <c r="S5" s="6"/>
      <c r="T5" s="8" t="s">
        <v>0</v>
      </c>
    </row>
    <row r="6" spans="1:20" s="19" customFormat="1" ht="15">
      <c r="A6" s="120" t="s">
        <v>1</v>
      </c>
      <c r="B6" s="122" t="s">
        <v>2</v>
      </c>
      <c r="C6" s="122" t="s">
        <v>60</v>
      </c>
      <c r="D6" s="122" t="s">
        <v>59</v>
      </c>
      <c r="E6" s="122" t="s">
        <v>71</v>
      </c>
      <c r="F6" s="122"/>
      <c r="G6" s="122"/>
      <c r="H6" s="122"/>
      <c r="I6" s="122"/>
      <c r="J6" s="122"/>
      <c r="K6" s="122"/>
      <c r="L6" s="122"/>
      <c r="M6" s="122"/>
      <c r="N6" s="122"/>
      <c r="O6" s="122"/>
      <c r="P6" s="122"/>
      <c r="Q6" s="122"/>
      <c r="R6" s="122"/>
      <c r="S6" s="122" t="s">
        <v>43</v>
      </c>
      <c r="T6" s="123"/>
    </row>
    <row r="7" spans="1:20" s="19" customFormat="1" ht="147.75" customHeight="1">
      <c r="A7" s="121"/>
      <c r="B7" s="116"/>
      <c r="C7" s="116"/>
      <c r="D7" s="116"/>
      <c r="E7" s="116" t="s">
        <v>3</v>
      </c>
      <c r="F7" s="116" t="s">
        <v>4</v>
      </c>
      <c r="G7" s="116" t="s">
        <v>33</v>
      </c>
      <c r="H7" s="124" t="s">
        <v>5</v>
      </c>
      <c r="I7" s="124"/>
      <c r="J7" s="124"/>
      <c r="K7" s="124"/>
      <c r="L7" s="124"/>
      <c r="M7" s="124"/>
      <c r="N7" s="124"/>
      <c r="O7" s="124"/>
      <c r="P7" s="124"/>
      <c r="Q7" s="124"/>
      <c r="R7" s="127" t="s">
        <v>39</v>
      </c>
      <c r="S7" s="116" t="s">
        <v>46</v>
      </c>
      <c r="T7" s="117" t="s">
        <v>45</v>
      </c>
    </row>
    <row r="8" spans="1:20" s="4" customFormat="1" ht="90">
      <c r="A8" s="121"/>
      <c r="B8" s="116"/>
      <c r="C8" s="116"/>
      <c r="D8" s="116"/>
      <c r="E8" s="116"/>
      <c r="F8" s="116"/>
      <c r="G8" s="116"/>
      <c r="H8" s="59" t="s">
        <v>6</v>
      </c>
      <c r="I8" s="59" t="s">
        <v>7</v>
      </c>
      <c r="J8" s="59" t="s">
        <v>22</v>
      </c>
      <c r="K8" s="59" t="s">
        <v>9</v>
      </c>
      <c r="L8" s="59" t="s">
        <v>10</v>
      </c>
      <c r="M8" s="59" t="s">
        <v>28</v>
      </c>
      <c r="N8" s="59" t="s">
        <v>11</v>
      </c>
      <c r="O8" s="59" t="s">
        <v>27</v>
      </c>
      <c r="P8" s="59" t="s">
        <v>12</v>
      </c>
      <c r="Q8" s="59" t="s">
        <v>29</v>
      </c>
      <c r="R8" s="127"/>
      <c r="S8" s="116"/>
      <c r="T8" s="117"/>
    </row>
    <row r="9" spans="1:20">
      <c r="A9" s="60">
        <v>1</v>
      </c>
      <c r="B9" s="35" t="s">
        <v>30</v>
      </c>
      <c r="C9" s="34">
        <v>3</v>
      </c>
      <c r="D9" s="34">
        <f>C9+1</f>
        <v>4</v>
      </c>
      <c r="E9" s="34" t="s">
        <v>32</v>
      </c>
      <c r="F9" s="34">
        <v>6</v>
      </c>
      <c r="G9" s="36" t="s">
        <v>31</v>
      </c>
      <c r="H9" s="34">
        <v>8</v>
      </c>
      <c r="I9" s="34">
        <f t="shared" ref="I9:R9" si="0">H9+1</f>
        <v>9</v>
      </c>
      <c r="J9" s="34">
        <f t="shared" si="0"/>
        <v>10</v>
      </c>
      <c r="K9" s="34">
        <f t="shared" si="0"/>
        <v>11</v>
      </c>
      <c r="L9" s="34">
        <f t="shared" si="0"/>
        <v>12</v>
      </c>
      <c r="M9" s="34">
        <f t="shared" si="0"/>
        <v>13</v>
      </c>
      <c r="N9" s="34">
        <f t="shared" si="0"/>
        <v>14</v>
      </c>
      <c r="O9" s="34">
        <f t="shared" si="0"/>
        <v>15</v>
      </c>
      <c r="P9" s="34">
        <f t="shared" si="0"/>
        <v>16</v>
      </c>
      <c r="Q9" s="34">
        <f t="shared" si="0"/>
        <v>17</v>
      </c>
      <c r="R9" s="34">
        <f t="shared" si="0"/>
        <v>18</v>
      </c>
      <c r="S9" s="37" t="s">
        <v>61</v>
      </c>
      <c r="T9" s="38" t="s">
        <v>62</v>
      </c>
    </row>
    <row r="10" spans="1:20" ht="15.4">
      <c r="A10" s="61"/>
      <c r="B10" s="20" t="s">
        <v>42</v>
      </c>
      <c r="C10" s="21"/>
      <c r="D10" s="21"/>
      <c r="E10" s="21"/>
      <c r="F10" s="21"/>
      <c r="G10" s="21"/>
      <c r="H10" s="21"/>
      <c r="I10" s="21"/>
      <c r="J10" s="21"/>
      <c r="K10" s="21"/>
      <c r="L10" s="21"/>
      <c r="M10" s="21"/>
      <c r="N10" s="21"/>
      <c r="O10" s="21"/>
      <c r="P10" s="21"/>
      <c r="Q10" s="21"/>
      <c r="R10" s="21"/>
      <c r="S10" s="21"/>
      <c r="T10" s="22"/>
    </row>
    <row r="11" spans="1:20" ht="15">
      <c r="A11" s="62" t="s">
        <v>13</v>
      </c>
      <c r="B11" s="23" t="s">
        <v>14</v>
      </c>
      <c r="C11" s="24"/>
      <c r="D11" s="24"/>
      <c r="E11" s="24"/>
      <c r="F11" s="24"/>
      <c r="G11" s="24"/>
      <c r="H11" s="24"/>
      <c r="I11" s="24"/>
      <c r="J11" s="24"/>
      <c r="K11" s="24"/>
      <c r="L11" s="24"/>
      <c r="M11" s="24"/>
      <c r="N11" s="24"/>
      <c r="O11" s="24"/>
      <c r="P11" s="24"/>
      <c r="Q11" s="24"/>
      <c r="R11" s="24"/>
      <c r="S11" s="24"/>
      <c r="T11" s="25"/>
    </row>
    <row r="12" spans="1:20" ht="15.4">
      <c r="A12" s="63"/>
      <c r="B12" s="26" t="s">
        <v>23</v>
      </c>
      <c r="C12" s="18"/>
      <c r="D12" s="24"/>
      <c r="E12" s="24"/>
      <c r="F12" s="24"/>
      <c r="G12" s="24"/>
      <c r="H12" s="24"/>
      <c r="I12" s="24"/>
      <c r="J12" s="24"/>
      <c r="K12" s="24"/>
      <c r="L12" s="24"/>
      <c r="M12" s="24"/>
      <c r="N12" s="24"/>
      <c r="O12" s="24"/>
      <c r="P12" s="24"/>
      <c r="Q12" s="24"/>
      <c r="R12" s="24"/>
      <c r="S12" s="24"/>
      <c r="T12" s="25"/>
    </row>
    <row r="13" spans="1:20" ht="15.4">
      <c r="A13" s="64">
        <v>1</v>
      </c>
      <c r="B13" s="27" t="s">
        <v>24</v>
      </c>
      <c r="C13" s="18"/>
      <c r="D13" s="24"/>
      <c r="E13" s="105"/>
      <c r="F13" s="24"/>
      <c r="G13" s="24"/>
      <c r="H13" s="24"/>
      <c r="I13" s="24"/>
      <c r="J13" s="24"/>
      <c r="K13" s="24"/>
      <c r="L13" s="24"/>
      <c r="M13" s="24"/>
      <c r="N13" s="24"/>
      <c r="O13" s="24"/>
      <c r="P13" s="24"/>
      <c r="Q13" s="24"/>
      <c r="R13" s="24"/>
      <c r="S13" s="24"/>
      <c r="T13" s="25"/>
    </row>
    <row r="14" spans="1:20" ht="15.4">
      <c r="A14" s="64"/>
      <c r="B14" s="28" t="s">
        <v>25</v>
      </c>
      <c r="C14" s="95">
        <f>SUM(C15:C21)</f>
        <v>190</v>
      </c>
      <c r="D14" s="95">
        <f t="shared" ref="D14:T14" si="1">SUM(D15:D21)</f>
        <v>208</v>
      </c>
      <c r="E14" s="99">
        <f>SUM(E15:E21)</f>
        <v>41391.842683107199</v>
      </c>
      <c r="F14" s="99">
        <f t="shared" si="1"/>
        <v>21287.197200000002</v>
      </c>
      <c r="G14" s="99">
        <f t="shared" si="1"/>
        <v>14301.595582079999</v>
      </c>
      <c r="H14" s="99">
        <f t="shared" si="1"/>
        <v>1743.0480000000002</v>
      </c>
      <c r="I14" s="99">
        <f t="shared" si="1"/>
        <v>432.6</v>
      </c>
      <c r="J14" s="99">
        <f t="shared" si="1"/>
        <v>54.896112000000002</v>
      </c>
      <c r="K14" s="99">
        <f t="shared" si="1"/>
        <v>8587.8119600000009</v>
      </c>
      <c r="L14" s="99">
        <f t="shared" si="1"/>
        <v>0</v>
      </c>
      <c r="M14" s="99">
        <f t="shared" si="1"/>
        <v>0</v>
      </c>
      <c r="N14" s="99">
        <f t="shared" si="1"/>
        <v>0</v>
      </c>
      <c r="O14" s="99">
        <f t="shared" si="1"/>
        <v>0</v>
      </c>
      <c r="P14" s="99">
        <f t="shared" si="1"/>
        <v>3349.73751008</v>
      </c>
      <c r="Q14" s="99">
        <f t="shared" si="1"/>
        <v>133.50200000000001</v>
      </c>
      <c r="R14" s="99">
        <f t="shared" si="1"/>
        <v>5803.0499010272006</v>
      </c>
      <c r="S14" s="99">
        <f t="shared" si="1"/>
        <v>25.401765092912889</v>
      </c>
      <c r="T14" s="99">
        <f t="shared" si="1"/>
        <v>16.979823197630186</v>
      </c>
    </row>
    <row r="15" spans="1:20" ht="15.4">
      <c r="A15" s="64">
        <v>1</v>
      </c>
      <c r="B15" s="28" t="s">
        <v>119</v>
      </c>
      <c r="C15" s="95">
        <v>22</v>
      </c>
      <c r="D15" s="98">
        <v>28</v>
      </c>
      <c r="E15" s="103">
        <v>5015.0559999999996</v>
      </c>
      <c r="F15" s="103">
        <v>2481.8229999999999</v>
      </c>
      <c r="G15" s="103">
        <v>1779.3430000000001</v>
      </c>
      <c r="H15" s="103">
        <v>275.87200000000001</v>
      </c>
      <c r="I15" s="103">
        <v>63.351999999999997</v>
      </c>
      <c r="J15" s="103">
        <v>0</v>
      </c>
      <c r="K15" s="103">
        <v>1156.125</v>
      </c>
      <c r="L15" s="103">
        <v>0</v>
      </c>
      <c r="M15" s="103">
        <v>0</v>
      </c>
      <c r="N15" s="103">
        <v>0</v>
      </c>
      <c r="O15" s="103">
        <v>0</v>
      </c>
      <c r="P15" s="103">
        <v>283.99400000000003</v>
      </c>
      <c r="Q15" s="103">
        <v>0</v>
      </c>
      <c r="R15" s="103">
        <v>753.89</v>
      </c>
      <c r="S15" s="103">
        <v>3.15657178469678</v>
      </c>
      <c r="T15" s="104">
        <v>2.2631041412291402</v>
      </c>
    </row>
    <row r="16" spans="1:20" ht="15.4">
      <c r="A16" s="64">
        <v>2</v>
      </c>
      <c r="B16" s="28" t="s">
        <v>120</v>
      </c>
      <c r="C16" s="95">
        <v>25</v>
      </c>
      <c r="D16" s="98">
        <v>31</v>
      </c>
      <c r="E16" s="103">
        <v>5176.6279999999997</v>
      </c>
      <c r="F16" s="103">
        <v>2799.85</v>
      </c>
      <c r="G16" s="103">
        <v>1742.498</v>
      </c>
      <c r="H16" s="103">
        <v>261.14</v>
      </c>
      <c r="I16" s="103">
        <v>64.58</v>
      </c>
      <c r="J16" s="103">
        <v>0</v>
      </c>
      <c r="K16" s="103">
        <v>1133.08</v>
      </c>
      <c r="L16" s="103">
        <v>0</v>
      </c>
      <c r="M16" s="103">
        <v>0</v>
      </c>
      <c r="N16" s="103">
        <v>0</v>
      </c>
      <c r="O16" s="103">
        <v>0</v>
      </c>
      <c r="P16" s="103">
        <v>280.89</v>
      </c>
      <c r="Q16" s="103">
        <v>2.8079999999999998</v>
      </c>
      <c r="R16" s="103">
        <v>634.28</v>
      </c>
      <c r="S16" s="103">
        <v>3.2164438011212204</v>
      </c>
      <c r="T16" s="104">
        <v>2.0017668412829703</v>
      </c>
    </row>
    <row r="17" spans="1:21" ht="15.4">
      <c r="A17" s="64">
        <v>3</v>
      </c>
      <c r="B17" s="28" t="s">
        <v>121</v>
      </c>
      <c r="C17" s="95">
        <v>22</v>
      </c>
      <c r="D17" s="98">
        <v>29</v>
      </c>
      <c r="E17" s="103">
        <v>4866.8832750671991</v>
      </c>
      <c r="F17" s="103">
        <v>2532.239599999999</v>
      </c>
      <c r="G17" s="103">
        <v>1695.4107580799991</v>
      </c>
      <c r="H17" s="103">
        <v>235.87200000000013</v>
      </c>
      <c r="I17" s="103">
        <v>58.968000000000004</v>
      </c>
      <c r="J17" s="103">
        <v>41.036112000000003</v>
      </c>
      <c r="K17" s="103">
        <v>1015.7940000000001</v>
      </c>
      <c r="L17" s="103">
        <v>0</v>
      </c>
      <c r="M17" s="103">
        <v>0</v>
      </c>
      <c r="N17" s="103">
        <v>0</v>
      </c>
      <c r="O17" s="103">
        <v>0</v>
      </c>
      <c r="P17" s="103">
        <v>340.93264607999993</v>
      </c>
      <c r="Q17" s="103">
        <v>2.8079999999999998</v>
      </c>
      <c r="R17" s="103">
        <v>639.23291698720004</v>
      </c>
      <c r="S17" s="103">
        <v>3.109636997740445</v>
      </c>
      <c r="T17" s="104">
        <v>2.0819957241379301</v>
      </c>
    </row>
    <row r="18" spans="1:21" ht="15.4">
      <c r="A18" s="64">
        <v>4</v>
      </c>
      <c r="B18" s="28" t="s">
        <v>124</v>
      </c>
      <c r="C18" s="95">
        <v>32</v>
      </c>
      <c r="D18" s="98">
        <v>31</v>
      </c>
      <c r="E18" s="103">
        <v>6930.5869999999995</v>
      </c>
      <c r="F18" s="103">
        <v>3516.739</v>
      </c>
      <c r="G18" s="103">
        <v>2416.7919999999999</v>
      </c>
      <c r="H18" s="103">
        <v>261.14400000000001</v>
      </c>
      <c r="I18" s="103">
        <v>75.816000000000003</v>
      </c>
      <c r="J18" s="103"/>
      <c r="K18" s="103">
        <v>1409.9390000000001</v>
      </c>
      <c r="L18" s="103"/>
      <c r="M18" s="103"/>
      <c r="N18" s="103"/>
      <c r="O18" s="103"/>
      <c r="P18" s="103">
        <v>650.23699999999997</v>
      </c>
      <c r="Q18" s="103">
        <v>19.655999999999999</v>
      </c>
      <c r="R18" s="103">
        <v>997.05600000000004</v>
      </c>
      <c r="S18" s="103">
        <v>4.0399997702417059</v>
      </c>
      <c r="T18" s="104">
        <v>2.7763900376803607</v>
      </c>
    </row>
    <row r="19" spans="1:21" ht="15.4">
      <c r="A19" s="64">
        <v>5</v>
      </c>
      <c r="B19" s="28" t="s">
        <v>125</v>
      </c>
      <c r="C19" s="95">
        <v>38</v>
      </c>
      <c r="D19" s="98">
        <v>35</v>
      </c>
      <c r="E19" s="103">
        <v>7603.3600000000006</v>
      </c>
      <c r="F19" s="103">
        <v>4042.84</v>
      </c>
      <c r="G19" s="103">
        <v>2471.6440000000002</v>
      </c>
      <c r="H19" s="103">
        <v>262.548</v>
      </c>
      <c r="I19" s="103">
        <v>65.988</v>
      </c>
      <c r="J19" s="103"/>
      <c r="K19" s="103">
        <v>1440.41</v>
      </c>
      <c r="L19" s="103"/>
      <c r="M19" s="103"/>
      <c r="N19" s="103"/>
      <c r="O19" s="103"/>
      <c r="P19" s="103">
        <v>614.12400000000002</v>
      </c>
      <c r="Q19" s="103">
        <v>88.573999999999998</v>
      </c>
      <c r="R19" s="103">
        <v>1088.876</v>
      </c>
      <c r="S19" s="103">
        <v>4.1135938135938144</v>
      </c>
      <c r="T19" s="104">
        <v>2.5149002849002855</v>
      </c>
    </row>
    <row r="20" spans="1:21" ht="15.4">
      <c r="A20" s="64">
        <v>6</v>
      </c>
      <c r="B20" s="28" t="s">
        <v>126</v>
      </c>
      <c r="C20" s="95">
        <v>30</v>
      </c>
      <c r="D20" s="98">
        <v>33</v>
      </c>
      <c r="E20" s="103">
        <v>7607.3384930400007</v>
      </c>
      <c r="F20" s="103">
        <v>3669.9696000000017</v>
      </c>
      <c r="G20" s="103">
        <v>2876.5938239999996</v>
      </c>
      <c r="H20" s="103">
        <v>277.99200000000008</v>
      </c>
      <c r="I20" s="103">
        <v>68.796000000000006</v>
      </c>
      <c r="J20" s="103">
        <v>0</v>
      </c>
      <c r="K20" s="103">
        <v>1746.2109600000006</v>
      </c>
      <c r="L20" s="103">
        <v>0</v>
      </c>
      <c r="M20" s="103">
        <v>0</v>
      </c>
      <c r="N20" s="103">
        <v>0</v>
      </c>
      <c r="O20" s="103">
        <v>0</v>
      </c>
      <c r="P20" s="103">
        <v>775.17086399999982</v>
      </c>
      <c r="Q20" s="103">
        <v>8.4239999999999995</v>
      </c>
      <c r="R20" s="103">
        <v>1060.7750690400003</v>
      </c>
      <c r="S20" s="103">
        <v>3.9605128205128222</v>
      </c>
      <c r="T20" s="104">
        <v>3.1043272727272724</v>
      </c>
    </row>
    <row r="21" spans="1:21" ht="15.4">
      <c r="A21" s="64">
        <v>7</v>
      </c>
      <c r="B21" s="28" t="s">
        <v>127</v>
      </c>
      <c r="C21" s="95">
        <v>21</v>
      </c>
      <c r="D21" s="98">
        <v>21</v>
      </c>
      <c r="E21" s="103">
        <v>4191.9899150000001</v>
      </c>
      <c r="F21" s="103">
        <v>2243.7360000000003</v>
      </c>
      <c r="G21" s="103">
        <v>1319.3139999999999</v>
      </c>
      <c r="H21" s="103">
        <v>168.47999999999996</v>
      </c>
      <c r="I21" s="103">
        <v>35.1</v>
      </c>
      <c r="J21" s="103">
        <v>13.86</v>
      </c>
      <c r="K21" s="103">
        <v>686.25299999999993</v>
      </c>
      <c r="L21" s="103">
        <v>0</v>
      </c>
      <c r="M21" s="103">
        <v>0</v>
      </c>
      <c r="N21" s="103">
        <v>0</v>
      </c>
      <c r="O21" s="103">
        <v>0</v>
      </c>
      <c r="P21" s="103">
        <v>404.38900000000001</v>
      </c>
      <c r="Q21" s="103">
        <v>11.231999999999999</v>
      </c>
      <c r="R21" s="103">
        <v>628.93991499999993</v>
      </c>
      <c r="S21" s="103">
        <v>3.8050061050061057</v>
      </c>
      <c r="T21" s="104">
        <v>2.2373388956722287</v>
      </c>
    </row>
    <row r="22" spans="1:21" ht="11.25" customHeight="1">
      <c r="A22" s="63"/>
      <c r="B22" s="28" t="s">
        <v>26</v>
      </c>
      <c r="C22" s="18"/>
      <c r="D22" s="24"/>
      <c r="E22" s="24"/>
      <c r="F22" s="24"/>
      <c r="G22" s="24"/>
      <c r="H22" s="24"/>
      <c r="I22" s="24"/>
      <c r="J22" s="24"/>
      <c r="K22" s="24"/>
      <c r="L22" s="24"/>
      <c r="M22" s="24"/>
      <c r="N22" s="24"/>
      <c r="O22" s="24"/>
      <c r="P22" s="24"/>
      <c r="Q22" s="24"/>
      <c r="R22" s="24"/>
      <c r="S22" s="24"/>
      <c r="T22" s="25"/>
    </row>
    <row r="23" spans="1:21" ht="14.25" thickBot="1">
      <c r="A23" s="29"/>
      <c r="B23" s="30"/>
      <c r="C23" s="31"/>
      <c r="D23" s="31"/>
      <c r="E23" s="31"/>
      <c r="F23" s="31"/>
      <c r="G23" s="31"/>
      <c r="H23" s="31"/>
      <c r="I23" s="31"/>
      <c r="J23" s="31"/>
      <c r="K23" s="31"/>
      <c r="L23" s="31"/>
      <c r="M23" s="31"/>
      <c r="N23" s="31"/>
      <c r="O23" s="31"/>
      <c r="P23" s="31"/>
      <c r="Q23" s="31"/>
      <c r="R23" s="31"/>
      <c r="S23" s="31"/>
      <c r="T23" s="32"/>
    </row>
    <row r="24" spans="1:21" ht="15.95" customHeight="1">
      <c r="A24" s="2"/>
    </row>
    <row r="25" spans="1:21" ht="15.4">
      <c r="A25" s="48" t="s">
        <v>37</v>
      </c>
      <c r="B25" s="41"/>
      <c r="C25" s="41"/>
      <c r="D25" s="41"/>
      <c r="E25" s="41"/>
      <c r="F25" s="41"/>
      <c r="G25" s="41"/>
      <c r="H25" s="41"/>
      <c r="I25" s="41"/>
      <c r="J25" s="41"/>
      <c r="K25" s="41"/>
      <c r="L25" s="41"/>
      <c r="M25" s="41"/>
      <c r="N25" s="41"/>
      <c r="O25" s="113" t="s">
        <v>122</v>
      </c>
      <c r="P25" s="113"/>
      <c r="Q25" s="113"/>
      <c r="R25" s="113"/>
      <c r="S25" s="113"/>
      <c r="T25" s="113"/>
      <c r="U25" s="45"/>
    </row>
    <row r="26" spans="1:21" ht="15.95" customHeight="1">
      <c r="A26" s="42" t="s">
        <v>38</v>
      </c>
      <c r="B26" s="43"/>
      <c r="C26" s="43"/>
      <c r="D26" s="43"/>
      <c r="E26" s="43"/>
      <c r="F26" s="43"/>
      <c r="G26" s="43"/>
      <c r="H26" s="43"/>
      <c r="I26" s="43"/>
      <c r="J26" s="43"/>
      <c r="K26" s="43"/>
      <c r="L26" s="43"/>
      <c r="M26" s="43"/>
      <c r="N26" s="43"/>
      <c r="O26" s="44"/>
      <c r="P26" s="40"/>
      <c r="Q26" s="6"/>
      <c r="R26" s="46" t="s">
        <v>35</v>
      </c>
      <c r="S26" s="45"/>
      <c r="U26" s="47"/>
    </row>
    <row r="27" spans="1:21" ht="15.4">
      <c r="A27" s="40" t="s">
        <v>34</v>
      </c>
      <c r="B27" s="41"/>
      <c r="C27" s="41"/>
      <c r="D27" s="41"/>
      <c r="E27" s="41"/>
      <c r="F27" s="41"/>
      <c r="G27" s="41"/>
      <c r="H27" s="41"/>
      <c r="I27" s="41"/>
      <c r="J27" s="41"/>
      <c r="K27" s="41"/>
      <c r="L27" s="41"/>
      <c r="M27" s="41"/>
      <c r="N27" s="41"/>
      <c r="O27" s="41"/>
      <c r="P27" s="41"/>
      <c r="Q27" s="6"/>
      <c r="R27" s="49" t="s">
        <v>36</v>
      </c>
      <c r="T27" s="47"/>
    </row>
    <row r="28" spans="1:21" ht="16.5">
      <c r="A28" s="42" t="s">
        <v>63</v>
      </c>
      <c r="B28" s="43"/>
      <c r="C28" s="43"/>
      <c r="D28" s="43"/>
      <c r="E28" s="43"/>
      <c r="F28" s="43"/>
      <c r="G28" s="43"/>
      <c r="H28" s="43"/>
      <c r="I28" s="43"/>
      <c r="J28" s="43"/>
      <c r="K28" s="43"/>
      <c r="L28" s="43"/>
      <c r="M28" s="43"/>
      <c r="N28" s="43"/>
      <c r="O28" s="44"/>
      <c r="P28" s="40"/>
      <c r="Q28" s="6"/>
      <c r="R28" s="47"/>
      <c r="S28" s="47"/>
      <c r="T28" s="47"/>
    </row>
    <row r="29" spans="1:21" ht="15.4">
      <c r="A29" s="3"/>
      <c r="P29" s="6"/>
      <c r="Q29" s="6"/>
      <c r="R29" s="16"/>
      <c r="S29" s="6"/>
      <c r="T29" s="6"/>
    </row>
    <row r="30" spans="1:21">
      <c r="A30" s="2"/>
    </row>
  </sheetData>
  <mergeCells count="17">
    <mergeCell ref="O25:T25"/>
    <mergeCell ref="A2:B2"/>
    <mergeCell ref="R7:R8"/>
    <mergeCell ref="S7:S8"/>
    <mergeCell ref="T7:T8"/>
    <mergeCell ref="A3:T3"/>
    <mergeCell ref="A6:A8"/>
    <mergeCell ref="B6:B8"/>
    <mergeCell ref="C6:C8"/>
    <mergeCell ref="D6:D8"/>
    <mergeCell ref="E6:R6"/>
    <mergeCell ref="S6:T6"/>
    <mergeCell ref="E7:E8"/>
    <mergeCell ref="F7:F8"/>
    <mergeCell ref="G7:G8"/>
    <mergeCell ref="H7:Q7"/>
    <mergeCell ref="A4:T4"/>
  </mergeCells>
  <printOptions horizontalCentered="1" verticalCentered="1"/>
  <pageMargins left="0.27559055118110237" right="0.19685039370078741" top="0.19685039370078741" bottom="0.19685039370078741" header="0.31496062992125984" footer="0.31496062992125984"/>
  <pageSetup paperSize="9" scale="6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zoomScale="115" zoomScaleNormal="115" zoomScaleSheetLayoutView="96" workbookViewId="0">
      <selection activeCell="B5" sqref="B5"/>
    </sheetView>
  </sheetViews>
  <sheetFormatPr defaultColWidth="9.1328125" defaultRowHeight="15.4"/>
  <cols>
    <col min="1" max="1" width="9.1328125" style="6"/>
    <col min="2" max="2" width="51.59765625" style="6" customWidth="1"/>
    <col min="3" max="6" width="16.59765625" style="6" customWidth="1"/>
    <col min="7" max="16384" width="9.1328125" style="6"/>
  </cols>
  <sheetData>
    <row r="1" spans="1:15" ht="17.649999999999999" customHeight="1">
      <c r="A1" s="5"/>
      <c r="F1" s="5" t="s">
        <v>109</v>
      </c>
    </row>
    <row r="2" spans="1:15">
      <c r="A2" s="114" t="str">
        <f>'Quyet toan 2023'!A2:B2</f>
        <v>UBND XÃ TÂN ĐOÀN</v>
      </c>
      <c r="B2" s="114"/>
    </row>
    <row r="3" spans="1:15" ht="61.5" customHeight="1">
      <c r="A3" s="118" t="s">
        <v>128</v>
      </c>
      <c r="B3" s="118"/>
      <c r="C3" s="118"/>
      <c r="D3" s="118"/>
      <c r="E3" s="118"/>
      <c r="F3" s="118"/>
    </row>
    <row r="4" spans="1:15" ht="15.75" thickBot="1">
      <c r="A4" s="7"/>
      <c r="F4" s="8" t="s">
        <v>20</v>
      </c>
    </row>
    <row r="5" spans="1:15" s="11" customFormat="1" ht="60">
      <c r="A5" s="9" t="s">
        <v>1</v>
      </c>
      <c r="B5" s="10" t="s">
        <v>2</v>
      </c>
      <c r="C5" s="10" t="s">
        <v>47</v>
      </c>
      <c r="D5" s="10" t="s">
        <v>48</v>
      </c>
      <c r="E5" s="10" t="s">
        <v>96</v>
      </c>
      <c r="F5" s="85" t="s">
        <v>95</v>
      </c>
    </row>
    <row r="6" spans="1:15" ht="30">
      <c r="A6" s="50"/>
      <c r="B6" s="51" t="s">
        <v>21</v>
      </c>
      <c r="C6" s="108">
        <f>C7</f>
        <v>26164.873</v>
      </c>
      <c r="D6" s="108">
        <f t="shared" ref="D6:F6" si="0">D7</f>
        <v>26126.399000000001</v>
      </c>
      <c r="E6" s="108">
        <f t="shared" si="0"/>
        <v>27647.338</v>
      </c>
      <c r="F6" s="108">
        <f t="shared" si="0"/>
        <v>1576.1390000000004</v>
      </c>
    </row>
    <row r="7" spans="1:15" ht="30">
      <c r="A7" s="52" t="s">
        <v>13</v>
      </c>
      <c r="B7" s="39" t="s">
        <v>64</v>
      </c>
      <c r="C7" s="107">
        <f>C8+C16+C24+C32</f>
        <v>26164.873</v>
      </c>
      <c r="D7" s="107">
        <f t="shared" ref="D7:F7" si="1">D8+D16+D24+D32</f>
        <v>26126.399000000001</v>
      </c>
      <c r="E7" s="107">
        <f t="shared" si="1"/>
        <v>27647.338</v>
      </c>
      <c r="F7" s="107">
        <f t="shared" si="1"/>
        <v>1576.1390000000004</v>
      </c>
    </row>
    <row r="8" spans="1:15" ht="30">
      <c r="A8" s="52">
        <v>1</v>
      </c>
      <c r="B8" s="39" t="s">
        <v>65</v>
      </c>
      <c r="C8" s="106">
        <f>SUM(C9:C15)</f>
        <v>18059.748</v>
      </c>
      <c r="D8" s="106">
        <f t="shared" ref="D8:F8" si="2">SUM(D9:D15)</f>
        <v>21974.862000000001</v>
      </c>
      <c r="E8" s="106">
        <f t="shared" si="2"/>
        <v>21948.262000000002</v>
      </c>
      <c r="F8" s="106">
        <f t="shared" si="2"/>
        <v>26.600000000000364</v>
      </c>
      <c r="I8" s="58"/>
      <c r="J8" s="58"/>
      <c r="K8" s="58"/>
      <c r="L8" s="58"/>
      <c r="M8" s="58"/>
      <c r="N8" s="58"/>
      <c r="O8" s="58"/>
    </row>
    <row r="9" spans="1:15">
      <c r="A9" s="55">
        <v>1</v>
      </c>
      <c r="B9" s="28" t="s">
        <v>119</v>
      </c>
      <c r="C9" s="53">
        <v>0</v>
      </c>
      <c r="D9" s="53">
        <v>0</v>
      </c>
      <c r="E9" s="53">
        <v>0</v>
      </c>
      <c r="F9" s="53">
        <v>0</v>
      </c>
      <c r="I9" s="58"/>
      <c r="J9" s="58"/>
      <c r="K9" s="58"/>
      <c r="L9" s="58"/>
      <c r="M9" s="58"/>
      <c r="N9" s="58"/>
      <c r="O9" s="58"/>
    </row>
    <row r="10" spans="1:15">
      <c r="A10" s="55">
        <v>2</v>
      </c>
      <c r="B10" s="28" t="s">
        <v>120</v>
      </c>
      <c r="C10" s="53">
        <v>4213.59</v>
      </c>
      <c r="D10" s="53">
        <v>5176.63</v>
      </c>
      <c r="E10" s="53">
        <v>5176.63</v>
      </c>
      <c r="F10" s="54"/>
      <c r="I10" s="58"/>
      <c r="J10" s="58"/>
      <c r="K10" s="58"/>
      <c r="L10" s="58"/>
      <c r="M10" s="58"/>
      <c r="N10" s="58"/>
      <c r="O10" s="58"/>
    </row>
    <row r="11" spans="1:15">
      <c r="A11" s="55">
        <v>3</v>
      </c>
      <c r="B11" s="28" t="s">
        <v>121</v>
      </c>
      <c r="C11" s="53">
        <v>3133.3739999999998</v>
      </c>
      <c r="D11" s="53">
        <v>4443.0709999999999</v>
      </c>
      <c r="E11" s="53">
        <v>4443.0709999999999</v>
      </c>
      <c r="F11" s="54">
        <v>0</v>
      </c>
      <c r="I11" s="58"/>
      <c r="J11" s="58"/>
      <c r="K11" s="58"/>
      <c r="L11" s="58"/>
      <c r="M11" s="58"/>
      <c r="N11" s="58"/>
      <c r="O11" s="58"/>
    </row>
    <row r="12" spans="1:15">
      <c r="A12" s="55">
        <v>4</v>
      </c>
      <c r="B12" s="28" t="s">
        <v>124</v>
      </c>
      <c r="C12" s="53">
        <v>354.24099999999999</v>
      </c>
      <c r="D12" s="53">
        <v>0</v>
      </c>
      <c r="E12" s="53">
        <v>0</v>
      </c>
      <c r="F12" s="54">
        <v>0</v>
      </c>
      <c r="I12" s="58"/>
      <c r="J12" s="58"/>
      <c r="K12" s="58"/>
      <c r="L12" s="58"/>
      <c r="M12" s="58"/>
      <c r="N12" s="58"/>
      <c r="O12" s="58"/>
    </row>
    <row r="13" spans="1:15">
      <c r="A13" s="55">
        <v>5</v>
      </c>
      <c r="B13" s="28" t="s">
        <v>125</v>
      </c>
      <c r="C13" s="53">
        <v>0</v>
      </c>
      <c r="D13" s="53">
        <v>0</v>
      </c>
      <c r="E13" s="53">
        <v>0</v>
      </c>
      <c r="F13" s="53">
        <v>0</v>
      </c>
      <c r="I13" s="58"/>
      <c r="J13" s="58"/>
      <c r="K13" s="58"/>
      <c r="L13" s="58"/>
      <c r="M13" s="58"/>
      <c r="N13" s="58"/>
      <c r="O13" s="58"/>
    </row>
    <row r="14" spans="1:15">
      <c r="A14" s="55">
        <v>6</v>
      </c>
      <c r="B14" s="28" t="s">
        <v>126</v>
      </c>
      <c r="C14" s="53">
        <v>6849.7129999999997</v>
      </c>
      <c r="D14" s="53">
        <v>8163.1710000000003</v>
      </c>
      <c r="E14" s="53">
        <v>8136.5709999999999</v>
      </c>
      <c r="F14" s="54">
        <v>26.600000000000364</v>
      </c>
      <c r="I14" s="58"/>
      <c r="J14" s="58"/>
      <c r="K14" s="58"/>
      <c r="L14" s="58"/>
      <c r="M14" s="58"/>
      <c r="N14" s="58"/>
      <c r="O14" s="58"/>
    </row>
    <row r="15" spans="1:15">
      <c r="A15" s="55">
        <v>7</v>
      </c>
      <c r="B15" s="28" t="s">
        <v>127</v>
      </c>
      <c r="C15" s="53">
        <v>3508.83</v>
      </c>
      <c r="D15" s="53">
        <v>4191.99</v>
      </c>
      <c r="E15" s="53">
        <v>4191.99</v>
      </c>
      <c r="F15" s="54"/>
      <c r="I15" s="58"/>
      <c r="J15" s="58"/>
      <c r="K15" s="58"/>
      <c r="L15" s="58"/>
      <c r="M15" s="58"/>
      <c r="N15" s="58"/>
      <c r="O15" s="58"/>
    </row>
    <row r="16" spans="1:15" ht="30">
      <c r="A16" s="52">
        <v>2</v>
      </c>
      <c r="B16" s="39" t="s">
        <v>66</v>
      </c>
      <c r="C16" s="106">
        <f>SUM(C17:C23)</f>
        <v>4454.7520000000004</v>
      </c>
      <c r="D16" s="106">
        <f t="shared" ref="D16:F16" si="3">SUM(D17:D23)</f>
        <v>2123.0899999999997</v>
      </c>
      <c r="E16" s="106">
        <f t="shared" si="3"/>
        <v>2915.2099999999996</v>
      </c>
      <c r="F16" s="106">
        <f t="shared" si="3"/>
        <v>792.12000000000012</v>
      </c>
      <c r="I16" s="58"/>
      <c r="J16" s="58"/>
      <c r="K16" s="58"/>
      <c r="L16" s="58"/>
      <c r="M16" s="58"/>
      <c r="N16" s="58"/>
      <c r="O16" s="58"/>
    </row>
    <row r="17" spans="1:15">
      <c r="A17" s="55">
        <v>1</v>
      </c>
      <c r="B17" s="28" t="s">
        <v>119</v>
      </c>
      <c r="C17" s="53">
        <v>443.88099999999997</v>
      </c>
      <c r="D17" s="53"/>
      <c r="E17" s="53"/>
      <c r="F17" s="54"/>
      <c r="I17" s="58"/>
      <c r="J17" s="58"/>
      <c r="K17" s="58"/>
      <c r="L17" s="58"/>
      <c r="M17" s="58"/>
      <c r="N17" s="58"/>
      <c r="O17" s="58"/>
    </row>
    <row r="18" spans="1:15">
      <c r="A18" s="55">
        <v>2</v>
      </c>
      <c r="B18" s="28" t="s">
        <v>120</v>
      </c>
      <c r="C18" s="53">
        <v>602.84500000000003</v>
      </c>
      <c r="D18" s="53">
        <v>238.02</v>
      </c>
      <c r="E18" s="53">
        <v>525.65</v>
      </c>
      <c r="F18" s="54">
        <v>287.63</v>
      </c>
      <c r="I18" s="58"/>
      <c r="J18" s="58"/>
      <c r="K18" s="58"/>
      <c r="L18" s="58"/>
      <c r="M18" s="58"/>
      <c r="N18" s="58"/>
      <c r="O18" s="58"/>
    </row>
    <row r="19" spans="1:15">
      <c r="A19" s="55">
        <v>3</v>
      </c>
      <c r="B19" s="28" t="s">
        <v>121</v>
      </c>
      <c r="C19" s="53">
        <v>795.91399999999999</v>
      </c>
      <c r="D19" s="53">
        <v>209.47300000000001</v>
      </c>
      <c r="E19" s="53">
        <v>633.28300000000002</v>
      </c>
      <c r="F19" s="54">
        <v>423.81</v>
      </c>
      <c r="I19" s="58"/>
      <c r="J19" s="58"/>
      <c r="K19" s="58"/>
      <c r="L19" s="58"/>
      <c r="M19" s="58"/>
      <c r="N19" s="58"/>
      <c r="O19" s="58"/>
    </row>
    <row r="20" spans="1:15">
      <c r="A20" s="55">
        <v>4</v>
      </c>
      <c r="B20" s="28" t="s">
        <v>124</v>
      </c>
      <c r="C20" s="53">
        <v>669.48299999999995</v>
      </c>
      <c r="D20" s="53">
        <v>738.66099999999994</v>
      </c>
      <c r="E20" s="53">
        <v>788.55</v>
      </c>
      <c r="F20" s="54">
        <v>49.88900000000001</v>
      </c>
      <c r="I20" s="58"/>
      <c r="J20" s="58"/>
      <c r="K20" s="58"/>
      <c r="L20" s="58"/>
      <c r="M20" s="58"/>
      <c r="N20" s="58"/>
      <c r="O20" s="58"/>
    </row>
    <row r="21" spans="1:15">
      <c r="A21" s="55">
        <v>5</v>
      </c>
      <c r="B21" s="28" t="s">
        <v>125</v>
      </c>
      <c r="C21" s="53">
        <v>201.58</v>
      </c>
      <c r="D21" s="111">
        <v>377</v>
      </c>
      <c r="E21" s="53">
        <v>407.791</v>
      </c>
      <c r="F21" s="54">
        <v>30.790999999999997</v>
      </c>
      <c r="I21" s="58"/>
      <c r="J21" s="58"/>
      <c r="K21" s="58"/>
      <c r="L21" s="58"/>
      <c r="M21" s="58"/>
      <c r="N21" s="58"/>
      <c r="O21" s="58"/>
    </row>
    <row r="22" spans="1:15">
      <c r="A22" s="55">
        <v>6</v>
      </c>
      <c r="B22" s="28" t="s">
        <v>126</v>
      </c>
      <c r="C22" s="53">
        <v>1171.32</v>
      </c>
      <c r="D22" s="53">
        <v>350.024</v>
      </c>
      <c r="E22" s="53">
        <v>350.024</v>
      </c>
      <c r="F22" s="54">
        <v>0</v>
      </c>
      <c r="I22" s="58"/>
      <c r="J22" s="58"/>
      <c r="K22" s="58"/>
      <c r="L22" s="58"/>
      <c r="M22" s="58"/>
      <c r="N22" s="58"/>
      <c r="O22" s="58"/>
    </row>
    <row r="23" spans="1:15">
      <c r="A23" s="55">
        <v>7</v>
      </c>
      <c r="B23" s="28" t="s">
        <v>127</v>
      </c>
      <c r="C23" s="53">
        <v>569.72900000000004</v>
      </c>
      <c r="D23" s="53">
        <v>209.91199999999998</v>
      </c>
      <c r="E23" s="53">
        <v>209.91199999999998</v>
      </c>
      <c r="F23" s="54"/>
      <c r="I23" s="58"/>
      <c r="J23" s="58"/>
      <c r="K23" s="58"/>
      <c r="L23" s="58"/>
      <c r="M23" s="58"/>
      <c r="N23" s="58"/>
      <c r="O23" s="58"/>
    </row>
    <row r="24" spans="1:15">
      <c r="A24" s="52" t="s">
        <v>91</v>
      </c>
      <c r="B24" s="39" t="s">
        <v>93</v>
      </c>
      <c r="C24" s="106">
        <f>SUM(C25:C31)</f>
        <v>2723.0189999999998</v>
      </c>
      <c r="D24" s="106">
        <f t="shared" ref="D24:F24" si="4">SUM(D25:D31)</f>
        <v>112.812</v>
      </c>
      <c r="E24" s="106">
        <f t="shared" si="4"/>
        <v>825.44</v>
      </c>
      <c r="F24" s="106">
        <f t="shared" si="4"/>
        <v>713.62800000000004</v>
      </c>
      <c r="I24" s="58"/>
      <c r="J24" s="58"/>
      <c r="K24" s="58"/>
      <c r="L24" s="58"/>
      <c r="M24" s="58"/>
      <c r="N24" s="58"/>
      <c r="O24" s="58"/>
    </row>
    <row r="25" spans="1:15">
      <c r="A25" s="55">
        <v>1</v>
      </c>
      <c r="B25" s="28" t="s">
        <v>119</v>
      </c>
      <c r="C25" s="53">
        <v>30.942</v>
      </c>
      <c r="D25" s="109">
        <v>60</v>
      </c>
      <c r="E25" s="109">
        <v>60</v>
      </c>
      <c r="F25" s="110">
        <v>1</v>
      </c>
      <c r="I25" s="58"/>
      <c r="J25" s="58"/>
      <c r="K25" s="58"/>
      <c r="L25" s="58"/>
      <c r="M25" s="58"/>
      <c r="N25" s="58"/>
      <c r="O25" s="58"/>
    </row>
    <row r="26" spans="1:15">
      <c r="A26" s="55">
        <v>2</v>
      </c>
      <c r="B26" s="28" t="s">
        <v>120</v>
      </c>
      <c r="C26" s="53">
        <v>494.72500000000002</v>
      </c>
      <c r="D26" s="109"/>
      <c r="E26" s="109">
        <v>287.63</v>
      </c>
      <c r="F26" s="110">
        <v>287.63</v>
      </c>
      <c r="I26" s="58"/>
      <c r="J26" s="58"/>
      <c r="K26" s="58"/>
      <c r="L26" s="58"/>
      <c r="M26" s="58"/>
      <c r="N26" s="58"/>
      <c r="O26" s="58"/>
    </row>
    <row r="27" spans="1:15">
      <c r="A27" s="55">
        <v>3</v>
      </c>
      <c r="B27" s="28" t="s">
        <v>121</v>
      </c>
      <c r="C27" s="53">
        <v>697.46600000000001</v>
      </c>
      <c r="D27" s="109"/>
      <c r="E27" s="109">
        <v>423.81</v>
      </c>
      <c r="F27" s="110">
        <v>423.81</v>
      </c>
      <c r="I27" s="58"/>
      <c r="J27" s="58"/>
      <c r="K27" s="58"/>
      <c r="L27" s="58"/>
      <c r="M27" s="58"/>
      <c r="N27" s="58"/>
      <c r="O27" s="58"/>
    </row>
    <row r="28" spans="1:15">
      <c r="A28" s="55">
        <v>4</v>
      </c>
      <c r="B28" s="28" t="s">
        <v>124</v>
      </c>
      <c r="C28" s="53">
        <v>22.023</v>
      </c>
      <c r="D28" s="109">
        <v>20.812000000000001</v>
      </c>
      <c r="E28" s="109">
        <v>22</v>
      </c>
      <c r="F28" s="110">
        <v>1.1879999999999988</v>
      </c>
      <c r="I28" s="58"/>
      <c r="J28" s="58"/>
      <c r="K28" s="58"/>
      <c r="L28" s="58"/>
      <c r="M28" s="58"/>
      <c r="N28" s="58"/>
      <c r="O28" s="58"/>
    </row>
    <row r="29" spans="1:15">
      <c r="A29" s="55">
        <v>5</v>
      </c>
      <c r="B29" s="28" t="s">
        <v>125</v>
      </c>
      <c r="C29" s="53">
        <v>29</v>
      </c>
      <c r="D29" s="109">
        <v>32</v>
      </c>
      <c r="E29" s="109">
        <v>32</v>
      </c>
      <c r="F29" s="54">
        <v>0</v>
      </c>
      <c r="I29" s="58"/>
      <c r="J29" s="58"/>
      <c r="K29" s="58"/>
      <c r="L29" s="58"/>
      <c r="M29" s="58"/>
      <c r="N29" s="58"/>
      <c r="O29" s="58"/>
    </row>
    <row r="30" spans="1:15">
      <c r="A30" s="55">
        <v>6</v>
      </c>
      <c r="B30" s="28" t="s">
        <v>126</v>
      </c>
      <c r="C30" s="53">
        <v>990.21799999999996</v>
      </c>
      <c r="D30" s="53"/>
      <c r="E30" s="53"/>
      <c r="F30" s="54">
        <v>0</v>
      </c>
      <c r="I30" s="58"/>
      <c r="J30" s="58"/>
      <c r="K30" s="58"/>
      <c r="L30" s="58"/>
      <c r="M30" s="58"/>
      <c r="N30" s="58"/>
      <c r="O30" s="58"/>
    </row>
    <row r="31" spans="1:15">
      <c r="A31" s="55">
        <v>7</v>
      </c>
      <c r="B31" s="28" t="s">
        <v>127</v>
      </c>
      <c r="C31" s="53">
        <v>458.64499999999998</v>
      </c>
      <c r="D31" s="53"/>
      <c r="E31" s="53"/>
      <c r="F31" s="54"/>
      <c r="I31" s="58"/>
      <c r="J31" s="58"/>
      <c r="K31" s="58"/>
      <c r="L31" s="58"/>
      <c r="M31" s="58"/>
      <c r="N31" s="58"/>
      <c r="O31" s="58"/>
    </row>
    <row r="32" spans="1:15">
      <c r="A32" s="52" t="s">
        <v>92</v>
      </c>
      <c r="B32" s="39" t="s">
        <v>94</v>
      </c>
      <c r="C32" s="106">
        <f>SUM(C33:C39)</f>
        <v>927.35400000000004</v>
      </c>
      <c r="D32" s="106">
        <f t="shared" ref="D32:F32" si="5">SUM(D33:D39)</f>
        <v>1915.635</v>
      </c>
      <c r="E32" s="106">
        <f t="shared" si="5"/>
        <v>1958.4260000000002</v>
      </c>
      <c r="F32" s="106">
        <f t="shared" si="5"/>
        <v>43.790999999999997</v>
      </c>
      <c r="I32" s="58"/>
      <c r="J32" s="58"/>
      <c r="K32" s="58"/>
      <c r="L32" s="58"/>
      <c r="M32" s="58"/>
      <c r="N32" s="58"/>
      <c r="O32" s="58"/>
    </row>
    <row r="33" spans="1:15">
      <c r="A33" s="55">
        <v>1</v>
      </c>
      <c r="B33" s="28" t="s">
        <v>119</v>
      </c>
      <c r="C33" s="53">
        <v>95.72</v>
      </c>
      <c r="D33" s="53">
        <v>216.72</v>
      </c>
      <c r="E33" s="53">
        <v>216.72</v>
      </c>
      <c r="F33" s="54">
        <v>1</v>
      </c>
      <c r="I33" s="58"/>
      <c r="J33" s="58"/>
      <c r="K33" s="58"/>
      <c r="L33" s="58"/>
      <c r="M33" s="58"/>
      <c r="N33" s="58"/>
      <c r="O33" s="58"/>
    </row>
    <row r="34" spans="1:15">
      <c r="A34" s="55">
        <v>2</v>
      </c>
      <c r="B34" s="28" t="s">
        <v>120</v>
      </c>
      <c r="C34" s="53">
        <v>108.12</v>
      </c>
      <c r="D34" s="53">
        <v>238.02</v>
      </c>
      <c r="E34" s="53">
        <v>238.02</v>
      </c>
      <c r="F34" s="54">
        <v>0</v>
      </c>
      <c r="I34" s="58"/>
      <c r="J34" s="58"/>
      <c r="K34" s="58"/>
      <c r="L34" s="58"/>
      <c r="M34" s="58"/>
      <c r="N34" s="58"/>
      <c r="O34" s="58"/>
    </row>
    <row r="35" spans="1:15">
      <c r="A35" s="55">
        <v>3</v>
      </c>
      <c r="B35" s="28" t="s">
        <v>121</v>
      </c>
      <c r="C35" s="53">
        <v>98.447999999999993</v>
      </c>
      <c r="D35" s="53">
        <v>209.47300000000001</v>
      </c>
      <c r="E35" s="53">
        <v>209.47300000000001</v>
      </c>
      <c r="F35" s="54">
        <v>0</v>
      </c>
      <c r="I35" s="58"/>
      <c r="J35" s="58"/>
      <c r="K35" s="58"/>
      <c r="L35" s="58"/>
      <c r="M35" s="58"/>
      <c r="N35" s="58"/>
      <c r="O35" s="58"/>
    </row>
    <row r="36" spans="1:15">
      <c r="A36" s="55">
        <v>4</v>
      </c>
      <c r="B36" s="28" t="s">
        <v>124</v>
      </c>
      <c r="C36" s="53">
        <v>160.30000000000001</v>
      </c>
      <c r="D36" s="53">
        <v>346.48599999999999</v>
      </c>
      <c r="E36" s="53">
        <v>358.48599999999999</v>
      </c>
      <c r="F36" s="90">
        <v>12</v>
      </c>
      <c r="I36" s="58"/>
      <c r="J36" s="58"/>
      <c r="K36" s="58"/>
      <c r="L36" s="58"/>
      <c r="M36" s="58"/>
      <c r="N36" s="58"/>
      <c r="O36" s="58"/>
    </row>
    <row r="37" spans="1:15">
      <c r="A37" s="55">
        <v>5</v>
      </c>
      <c r="B37" s="28" t="s">
        <v>125</v>
      </c>
      <c r="C37" s="53">
        <v>172.58</v>
      </c>
      <c r="D37" s="53">
        <v>345</v>
      </c>
      <c r="E37" s="53">
        <v>375.791</v>
      </c>
      <c r="F37" s="54">
        <v>30.790999999999997</v>
      </c>
      <c r="I37" s="58"/>
      <c r="J37" s="58"/>
      <c r="K37" s="58"/>
      <c r="L37" s="58"/>
      <c r="M37" s="58"/>
      <c r="N37" s="58"/>
      <c r="O37" s="58"/>
    </row>
    <row r="38" spans="1:15">
      <c r="A38" s="55">
        <v>6</v>
      </c>
      <c r="B38" s="28" t="s">
        <v>126</v>
      </c>
      <c r="C38" s="53">
        <v>181.102</v>
      </c>
      <c r="D38" s="53">
        <v>350.024</v>
      </c>
      <c r="E38" s="53">
        <v>350.024</v>
      </c>
      <c r="F38" s="54">
        <v>0</v>
      </c>
      <c r="I38" s="58"/>
      <c r="J38" s="58"/>
      <c r="K38" s="58"/>
      <c r="L38" s="58"/>
      <c r="M38" s="58"/>
      <c r="N38" s="58"/>
      <c r="O38" s="58"/>
    </row>
    <row r="39" spans="1:15">
      <c r="A39" s="55">
        <v>7</v>
      </c>
      <c r="B39" s="28" t="s">
        <v>127</v>
      </c>
      <c r="C39" s="53">
        <v>111.084</v>
      </c>
      <c r="D39" s="53">
        <v>209.91199999999998</v>
      </c>
      <c r="E39" s="53">
        <v>209.91199999999998</v>
      </c>
      <c r="F39" s="54">
        <v>0</v>
      </c>
      <c r="I39" s="58"/>
      <c r="J39" s="58"/>
      <c r="K39" s="58"/>
      <c r="L39" s="58"/>
      <c r="M39" s="58"/>
      <c r="N39" s="58"/>
      <c r="O39" s="58"/>
    </row>
    <row r="40" spans="1:15" ht="30">
      <c r="A40" s="52" t="s">
        <v>15</v>
      </c>
      <c r="B40" s="65" t="s">
        <v>40</v>
      </c>
      <c r="C40" s="53"/>
      <c r="D40" s="53"/>
      <c r="E40" s="53"/>
      <c r="F40" s="54"/>
    </row>
    <row r="41" spans="1:15" ht="67.5" customHeight="1">
      <c r="A41" s="69">
        <v>1</v>
      </c>
      <c r="B41" s="68" t="s">
        <v>68</v>
      </c>
      <c r="C41" s="53"/>
      <c r="D41" s="53"/>
      <c r="E41" s="53"/>
      <c r="F41" s="54"/>
    </row>
    <row r="42" spans="1:15" ht="53.25" customHeight="1">
      <c r="A42" s="71">
        <v>2</v>
      </c>
      <c r="B42" s="72" t="s">
        <v>69</v>
      </c>
      <c r="C42" s="73"/>
      <c r="D42" s="73"/>
      <c r="E42" s="73"/>
      <c r="F42" s="74"/>
    </row>
    <row r="43" spans="1:15" ht="67.5" customHeight="1">
      <c r="A43" s="71">
        <v>3</v>
      </c>
      <c r="B43" s="72" t="s">
        <v>70</v>
      </c>
      <c r="C43" s="73"/>
      <c r="D43" s="73"/>
      <c r="E43" s="73"/>
      <c r="F43" s="74"/>
    </row>
    <row r="44" spans="1:15" ht="53.25" customHeight="1">
      <c r="A44" s="71">
        <v>4</v>
      </c>
      <c r="B44" s="72" t="s">
        <v>90</v>
      </c>
      <c r="C44" s="73"/>
      <c r="D44" s="73"/>
      <c r="E44" s="73"/>
      <c r="F44" s="74"/>
    </row>
    <row r="45" spans="1:15" ht="15.75" thickBot="1">
      <c r="A45" s="70">
        <v>5</v>
      </c>
      <c r="B45" s="56" t="s">
        <v>97</v>
      </c>
      <c r="C45" s="56"/>
      <c r="D45" s="56"/>
      <c r="E45" s="56"/>
      <c r="F45" s="57"/>
    </row>
    <row r="46" spans="1:15">
      <c r="A46" s="12"/>
      <c r="B46" s="13"/>
      <c r="C46" s="13"/>
      <c r="D46" s="13"/>
      <c r="E46" s="13"/>
      <c r="F46" s="13"/>
    </row>
    <row r="47" spans="1:15">
      <c r="A47" s="14" t="s">
        <v>78</v>
      </c>
    </row>
    <row r="48" spans="1:15">
      <c r="A48" s="14"/>
      <c r="B48" s="86" t="s">
        <v>100</v>
      </c>
    </row>
    <row r="49" spans="1:8">
      <c r="A49" s="14"/>
      <c r="B49" s="6" t="s">
        <v>98</v>
      </c>
    </row>
    <row r="50" spans="1:8">
      <c r="A50" s="14"/>
      <c r="B50" s="6" t="s">
        <v>99</v>
      </c>
    </row>
    <row r="51" spans="1:8">
      <c r="A51" s="15"/>
    </row>
    <row r="52" spans="1:8">
      <c r="A52" s="128"/>
      <c r="C52" s="129" t="s">
        <v>123</v>
      </c>
      <c r="D52" s="129"/>
      <c r="E52" s="129"/>
      <c r="F52" s="129"/>
      <c r="G52" s="129"/>
      <c r="H52" s="129"/>
    </row>
    <row r="53" spans="1:8">
      <c r="A53" s="128"/>
      <c r="D53" s="17" t="s">
        <v>16</v>
      </c>
      <c r="E53" s="17"/>
    </row>
    <row r="54" spans="1:8">
      <c r="A54" s="128"/>
      <c r="D54" s="17" t="s">
        <v>17</v>
      </c>
      <c r="E54" s="17"/>
    </row>
    <row r="55" spans="1:8">
      <c r="A55" s="128"/>
      <c r="D55" s="17"/>
      <c r="E55" s="17"/>
    </row>
    <row r="56" spans="1:8">
      <c r="A56" s="128"/>
      <c r="D56" s="17"/>
      <c r="E56" s="17"/>
    </row>
    <row r="57" spans="1:8">
      <c r="A57" s="128"/>
      <c r="D57" s="16" t="s">
        <v>18</v>
      </c>
      <c r="E57" s="16"/>
    </row>
    <row r="58" spans="1:8">
      <c r="A58" s="15"/>
    </row>
  </sheetData>
  <mergeCells count="4">
    <mergeCell ref="A52:A57"/>
    <mergeCell ref="A3:F3"/>
    <mergeCell ref="C52:H52"/>
    <mergeCell ref="A2:B2"/>
  </mergeCells>
  <printOptions horizontalCentered="1"/>
  <pageMargins left="0.39370078740157483" right="0.19685039370078741" top="0.39370078740157483" bottom="0.19685039370078741" header="0.31496062992125984" footer="0.31496062992125984"/>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view="pageBreakPreview" zoomScale="85" zoomScaleNormal="100" zoomScaleSheetLayoutView="85" workbookViewId="0">
      <selection activeCell="A3" sqref="A3:R3"/>
    </sheetView>
  </sheetViews>
  <sheetFormatPr defaultColWidth="9.1328125" defaultRowHeight="15.4"/>
  <cols>
    <col min="1" max="1" width="9.1328125" style="6"/>
    <col min="2" max="2" width="13" style="6" customWidth="1"/>
    <col min="3" max="3" width="9.3984375" style="6" customWidth="1"/>
    <col min="4" max="4" width="8.86328125" style="6" customWidth="1"/>
    <col min="5" max="8" width="10.3984375" style="6" customWidth="1"/>
    <col min="9" max="9" width="8.86328125" style="6" customWidth="1"/>
    <col min="10" max="10" width="12" style="6" customWidth="1"/>
    <col min="11" max="13" width="9.73046875" style="6" customWidth="1"/>
    <col min="14" max="14" width="8.86328125" style="6" customWidth="1"/>
    <col min="15" max="15" width="12.3984375" style="6" customWidth="1"/>
    <col min="16" max="16" width="10.86328125" style="6" customWidth="1"/>
    <col min="17" max="17" width="11.59765625" style="6" customWidth="1"/>
    <col min="18" max="18" width="10.3984375" style="6" customWidth="1"/>
    <col min="19" max="16384" width="9.1328125" style="6"/>
  </cols>
  <sheetData>
    <row r="1" spans="1:27">
      <c r="A1" s="5"/>
      <c r="R1" s="83" t="s">
        <v>110</v>
      </c>
    </row>
    <row r="2" spans="1:27">
      <c r="A2" s="5" t="s">
        <v>19</v>
      </c>
    </row>
    <row r="3" spans="1:27" ht="36.75" customHeight="1">
      <c r="A3" s="118" t="s">
        <v>111</v>
      </c>
      <c r="B3" s="118"/>
      <c r="C3" s="118"/>
      <c r="D3" s="118"/>
      <c r="E3" s="118"/>
      <c r="F3" s="118"/>
      <c r="G3" s="118"/>
      <c r="H3" s="118"/>
      <c r="I3" s="118"/>
      <c r="J3" s="118"/>
      <c r="K3" s="118"/>
      <c r="L3" s="118"/>
      <c r="M3" s="118"/>
      <c r="N3" s="118"/>
      <c r="O3" s="118"/>
      <c r="P3" s="118"/>
      <c r="Q3" s="118"/>
      <c r="R3" s="118"/>
    </row>
    <row r="4" spans="1:27" ht="15.75" thickBot="1">
      <c r="A4" s="7"/>
      <c r="R4" s="8" t="s">
        <v>20</v>
      </c>
    </row>
    <row r="5" spans="1:27" s="11" customFormat="1" ht="27.75" customHeight="1">
      <c r="A5" s="142" t="s">
        <v>1</v>
      </c>
      <c r="B5" s="138" t="s">
        <v>79</v>
      </c>
      <c r="C5" s="138" t="s">
        <v>72</v>
      </c>
      <c r="D5" s="135" t="s">
        <v>101</v>
      </c>
      <c r="E5" s="135"/>
      <c r="F5" s="135"/>
      <c r="G5" s="135"/>
      <c r="H5" s="135"/>
      <c r="I5" s="135" t="s">
        <v>102</v>
      </c>
      <c r="J5" s="135"/>
      <c r="K5" s="135"/>
      <c r="L5" s="135"/>
      <c r="M5" s="135"/>
      <c r="N5" s="131" t="s">
        <v>104</v>
      </c>
      <c r="O5" s="132"/>
      <c r="P5" s="132"/>
      <c r="Q5" s="132"/>
      <c r="R5" s="133"/>
    </row>
    <row r="6" spans="1:27" s="11" customFormat="1" ht="27.75" customHeight="1">
      <c r="A6" s="143"/>
      <c r="B6" s="139"/>
      <c r="C6" s="140"/>
      <c r="D6" s="136" t="s">
        <v>87</v>
      </c>
      <c r="E6" s="136" t="s">
        <v>82</v>
      </c>
      <c r="F6" s="130" t="s">
        <v>81</v>
      </c>
      <c r="G6" s="130"/>
      <c r="H6" s="130"/>
      <c r="I6" s="136" t="s">
        <v>87</v>
      </c>
      <c r="J6" s="136" t="s">
        <v>82</v>
      </c>
      <c r="K6" s="130" t="s">
        <v>81</v>
      </c>
      <c r="L6" s="130"/>
      <c r="M6" s="130"/>
      <c r="N6" s="130" t="s">
        <v>87</v>
      </c>
      <c r="O6" s="130" t="s">
        <v>83</v>
      </c>
      <c r="P6" s="130" t="s">
        <v>81</v>
      </c>
      <c r="Q6" s="130"/>
      <c r="R6" s="134"/>
    </row>
    <row r="7" spans="1:27" s="11" customFormat="1" ht="129" customHeight="1">
      <c r="A7" s="144"/>
      <c r="B7" s="137"/>
      <c r="C7" s="141"/>
      <c r="D7" s="137"/>
      <c r="E7" s="137"/>
      <c r="F7" s="84" t="s">
        <v>77</v>
      </c>
      <c r="G7" s="84" t="s">
        <v>88</v>
      </c>
      <c r="H7" s="84" t="s">
        <v>85</v>
      </c>
      <c r="I7" s="137"/>
      <c r="J7" s="137"/>
      <c r="K7" s="84" t="s">
        <v>77</v>
      </c>
      <c r="L7" s="84" t="s">
        <v>88</v>
      </c>
      <c r="M7" s="84" t="s">
        <v>85</v>
      </c>
      <c r="N7" s="130"/>
      <c r="O7" s="130"/>
      <c r="P7" s="84" t="s">
        <v>77</v>
      </c>
      <c r="Q7" s="84" t="s">
        <v>89</v>
      </c>
      <c r="R7" s="76" t="s">
        <v>85</v>
      </c>
    </row>
    <row r="8" spans="1:27" s="11" customFormat="1">
      <c r="A8" s="77">
        <v>1</v>
      </c>
      <c r="B8" s="75">
        <f>+A8+1</f>
        <v>2</v>
      </c>
      <c r="C8" s="75">
        <f t="shared" ref="C8:R8" si="0">+B8+1</f>
        <v>3</v>
      </c>
      <c r="D8" s="75">
        <f t="shared" si="0"/>
        <v>4</v>
      </c>
      <c r="E8" s="75" t="s">
        <v>80</v>
      </c>
      <c r="F8" s="75">
        <v>6</v>
      </c>
      <c r="G8" s="75">
        <f t="shared" si="0"/>
        <v>7</v>
      </c>
      <c r="H8" s="75">
        <f t="shared" si="0"/>
        <v>8</v>
      </c>
      <c r="I8" s="75">
        <f t="shared" ref="I8" si="1">+H8+1</f>
        <v>9</v>
      </c>
      <c r="J8" s="75" t="s">
        <v>103</v>
      </c>
      <c r="K8" s="75">
        <v>11</v>
      </c>
      <c r="L8" s="75">
        <f t="shared" ref="L8" si="2">+K8+1</f>
        <v>12</v>
      </c>
      <c r="M8" s="75">
        <f t="shared" ref="M8:N8" si="3">+L8+1</f>
        <v>13</v>
      </c>
      <c r="N8" s="75">
        <f t="shared" si="3"/>
        <v>14</v>
      </c>
      <c r="O8" s="75" t="s">
        <v>105</v>
      </c>
      <c r="P8" s="75">
        <v>16</v>
      </c>
      <c r="Q8" s="75">
        <f t="shared" si="0"/>
        <v>17</v>
      </c>
      <c r="R8" s="78">
        <f t="shared" si="0"/>
        <v>18</v>
      </c>
    </row>
    <row r="9" spans="1:27" s="11" customFormat="1">
      <c r="A9" s="79"/>
      <c r="B9" s="80" t="s">
        <v>76</v>
      </c>
      <c r="C9" s="80"/>
      <c r="D9" s="80"/>
      <c r="E9" s="81"/>
      <c r="F9" s="80"/>
      <c r="G9" s="80"/>
      <c r="H9" s="80"/>
      <c r="I9" s="80"/>
      <c r="J9" s="81"/>
      <c r="K9" s="80"/>
      <c r="L9" s="80"/>
      <c r="M9" s="80"/>
      <c r="N9" s="80"/>
      <c r="O9" s="81"/>
      <c r="P9" s="80"/>
      <c r="Q9" s="80"/>
      <c r="R9" s="82"/>
    </row>
    <row r="10" spans="1:27">
      <c r="A10" s="55">
        <v>1</v>
      </c>
      <c r="B10" s="53" t="s">
        <v>73</v>
      </c>
      <c r="C10" s="53"/>
      <c r="D10" s="53"/>
      <c r="E10" s="53"/>
      <c r="F10" s="53"/>
      <c r="G10" s="53"/>
      <c r="H10" s="53"/>
      <c r="I10" s="53"/>
      <c r="J10" s="53"/>
      <c r="K10" s="53"/>
      <c r="L10" s="53"/>
      <c r="M10" s="53"/>
      <c r="N10" s="53"/>
      <c r="O10" s="53"/>
      <c r="P10" s="53"/>
      <c r="Q10" s="53"/>
      <c r="R10" s="54"/>
    </row>
    <row r="11" spans="1:27">
      <c r="A11" s="55">
        <v>2</v>
      </c>
      <c r="B11" s="53" t="s">
        <v>74</v>
      </c>
      <c r="C11" s="53"/>
      <c r="D11" s="53"/>
      <c r="E11" s="53"/>
      <c r="F11" s="53"/>
      <c r="G11" s="53"/>
      <c r="H11" s="53"/>
      <c r="I11" s="53"/>
      <c r="J11" s="53"/>
      <c r="K11" s="53"/>
      <c r="L11" s="53"/>
      <c r="M11" s="53"/>
      <c r="N11" s="53"/>
      <c r="O11" s="53"/>
      <c r="P11" s="53"/>
      <c r="Q11" s="53"/>
      <c r="R11" s="54"/>
    </row>
    <row r="12" spans="1:27">
      <c r="A12" s="55">
        <v>3</v>
      </c>
      <c r="B12" s="53" t="s">
        <v>75</v>
      </c>
      <c r="C12" s="53"/>
      <c r="D12" s="53"/>
      <c r="E12" s="53"/>
      <c r="F12" s="53"/>
      <c r="G12" s="53"/>
      <c r="H12" s="53"/>
      <c r="I12" s="53"/>
      <c r="J12" s="53"/>
      <c r="K12" s="53"/>
      <c r="L12" s="53"/>
      <c r="M12" s="53"/>
      <c r="N12" s="53"/>
      <c r="O12" s="53"/>
      <c r="P12" s="53"/>
      <c r="Q12" s="53"/>
      <c r="R12" s="54"/>
      <c r="U12" s="58"/>
      <c r="V12" s="58"/>
      <c r="W12" s="58"/>
      <c r="X12" s="58"/>
      <c r="Y12" s="58"/>
      <c r="Z12" s="58"/>
      <c r="AA12" s="58"/>
    </row>
    <row r="13" spans="1:27" ht="8.25" customHeight="1" thickBot="1">
      <c r="A13" s="70"/>
      <c r="B13" s="56"/>
      <c r="C13" s="56"/>
      <c r="D13" s="56"/>
      <c r="E13" s="56"/>
      <c r="F13" s="56"/>
      <c r="G13" s="56"/>
      <c r="H13" s="56"/>
      <c r="I13" s="56"/>
      <c r="J13" s="56"/>
      <c r="K13" s="56"/>
      <c r="L13" s="56"/>
      <c r="M13" s="56"/>
      <c r="N13" s="56"/>
      <c r="O13" s="56"/>
      <c r="P13" s="56"/>
      <c r="Q13" s="56"/>
      <c r="R13" s="57"/>
    </row>
    <row r="14" spans="1:27" ht="10.5" customHeight="1">
      <c r="A14" s="12"/>
      <c r="B14" s="13"/>
      <c r="C14" s="13"/>
      <c r="D14" s="13"/>
      <c r="E14" s="13"/>
      <c r="F14" s="13"/>
      <c r="G14" s="13"/>
      <c r="H14" s="13"/>
      <c r="I14" s="13"/>
      <c r="J14" s="13"/>
      <c r="K14" s="13"/>
      <c r="L14" s="13"/>
      <c r="M14" s="13"/>
      <c r="N14" s="13"/>
      <c r="O14" s="13"/>
      <c r="P14" s="13"/>
      <c r="Q14" s="13"/>
      <c r="R14" s="13"/>
    </row>
    <row r="15" spans="1:27">
      <c r="A15" s="14" t="s">
        <v>78</v>
      </c>
    </row>
    <row r="16" spans="1:27">
      <c r="A16" s="14"/>
      <c r="B16" s="6" t="s">
        <v>84</v>
      </c>
    </row>
    <row r="17" spans="1:17">
      <c r="A17" s="14"/>
      <c r="B17" s="6" t="s">
        <v>86</v>
      </c>
    </row>
    <row r="18" spans="1:17">
      <c r="A18" s="15"/>
      <c r="P18" s="16" t="s">
        <v>67</v>
      </c>
      <c r="Q18" s="16"/>
    </row>
    <row r="19" spans="1:17">
      <c r="A19" s="128"/>
      <c r="D19" s="16"/>
      <c r="E19" s="16"/>
      <c r="I19" s="16"/>
      <c r="J19" s="16"/>
      <c r="N19" s="16"/>
      <c r="P19" s="17" t="s">
        <v>16</v>
      </c>
      <c r="Q19" s="17"/>
    </row>
    <row r="20" spans="1:17">
      <c r="A20" s="128"/>
      <c r="D20" s="17"/>
      <c r="E20" s="17"/>
      <c r="I20" s="17"/>
      <c r="J20" s="17"/>
      <c r="N20" s="17"/>
      <c r="P20" s="17" t="s">
        <v>17</v>
      </c>
      <c r="Q20" s="17"/>
    </row>
    <row r="21" spans="1:17">
      <c r="A21" s="128"/>
      <c r="D21" s="17"/>
      <c r="E21" s="17"/>
      <c r="I21" s="17"/>
      <c r="J21" s="17"/>
      <c r="N21" s="17"/>
      <c r="P21" s="17"/>
      <c r="Q21" s="17"/>
    </row>
    <row r="22" spans="1:17">
      <c r="A22" s="128"/>
      <c r="D22" s="17"/>
      <c r="E22" s="17"/>
      <c r="I22" s="17"/>
      <c r="J22" s="17"/>
      <c r="N22" s="17"/>
      <c r="P22" s="17"/>
      <c r="Q22" s="17"/>
    </row>
    <row r="23" spans="1:17">
      <c r="A23" s="128"/>
      <c r="D23" s="17"/>
      <c r="E23" s="17"/>
      <c r="I23" s="17"/>
      <c r="J23" s="17"/>
      <c r="N23" s="17"/>
      <c r="P23" s="16" t="s">
        <v>18</v>
      </c>
      <c r="Q23" s="16"/>
    </row>
    <row r="24" spans="1:17">
      <c r="A24" s="128"/>
      <c r="D24" s="16"/>
      <c r="E24" s="16"/>
      <c r="I24" s="16"/>
      <c r="J24" s="16"/>
      <c r="N24" s="16"/>
    </row>
    <row r="25" spans="1:17">
      <c r="A25" s="15"/>
    </row>
  </sheetData>
  <mergeCells count="17">
    <mergeCell ref="A19:A24"/>
    <mergeCell ref="C5:C7"/>
    <mergeCell ref="F6:H6"/>
    <mergeCell ref="D5:H5"/>
    <mergeCell ref="D6:D7"/>
    <mergeCell ref="E6:E7"/>
    <mergeCell ref="A5:A7"/>
    <mergeCell ref="A3:R3"/>
    <mergeCell ref="N6:N7"/>
    <mergeCell ref="N5:R5"/>
    <mergeCell ref="O6:O7"/>
    <mergeCell ref="P6:R6"/>
    <mergeCell ref="I5:M5"/>
    <mergeCell ref="I6:I7"/>
    <mergeCell ref="J6:J7"/>
    <mergeCell ref="K6:M6"/>
    <mergeCell ref="B5:B7"/>
  </mergeCells>
  <printOptions horizontalCentered="1"/>
  <pageMargins left="0.39370078740157499" right="0.196850393700787" top="0.39370078740157499" bottom="0.196850393700787" header="0.31496062992126" footer="0.31496062992126"/>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Quyet toan 2023</vt:lpstr>
      <vt:lpstr>Thuc hien 2024</vt:lpstr>
      <vt:lpstr>Du kien 2025</vt:lpstr>
      <vt:lpstr>Nhu cau 2,34</vt:lpstr>
      <vt:lpstr>Tiet kiem chi</vt:lpstr>
      <vt:lpstr>'Quyet toan 2023'!loai_18</vt:lpstr>
      <vt:lpstr>'Quyet toan 2023'!loai_18_name</vt:lpstr>
      <vt:lpstr>'Thuc hien 2024'!loai_19_name</vt:lpstr>
      <vt:lpstr>'Nhu cau 2,34'!loai_20</vt:lpstr>
      <vt:lpstr>'Tiet kiem chi'!loai_20</vt:lpstr>
      <vt:lpstr>'Nhu cau 2,34'!loai_20_name</vt:lpstr>
      <vt:lpstr>'Tiet kiem chi'!loai_20_name</vt:lpstr>
      <vt:lpstr>'Du kien 2025'!loai_21</vt:lpstr>
      <vt:lpstr>'Du kien 2025'!loai_21_name</vt:lpstr>
      <vt:lpstr>'Du kien 2025'!Print_Area</vt:lpstr>
      <vt:lpstr>'Nhu cau 2,34'!Print_Area</vt:lpstr>
      <vt:lpstr>'Quyet toan 2023'!Print_Area</vt:lpstr>
      <vt:lpstr>'Thuc hien 2024'!Print_Area</vt:lpstr>
      <vt:lpstr>'Tiet kiem chi'!Print_Area</vt:lpstr>
    </vt:vector>
  </TitlesOfParts>
  <Company>minhtuan6990@gmail.com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MINH TUAN</dc:creator>
  <cp:lastModifiedBy>Administrator</cp:lastModifiedBy>
  <cp:lastPrinted>2025-07-25T09:28:17Z</cp:lastPrinted>
  <dcterms:created xsi:type="dcterms:W3CDTF">2021-05-13T16:12:38Z</dcterms:created>
  <dcterms:modified xsi:type="dcterms:W3CDTF">2025-07-28T02:53:55Z</dcterms:modified>
</cp:coreProperties>
</file>